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/Nikolai Burov/+ Права и обязанности/- Создание государства/- Уполномоченным Представителям/- НОВОЕ в Суверенном Мире/"/>
    </mc:Choice>
  </mc:AlternateContent>
  <xr:revisionPtr revIDLastSave="0" documentId="13_ncr:1_{9C7D7D30-5690-5C46-A686-ED4E58463B57}" xr6:coauthVersionLast="45" xr6:coauthVersionMax="45" xr10:uidLastSave="{00000000-0000-0000-0000-000000000000}"/>
  <bookViews>
    <workbookView xWindow="0" yWindow="460" windowWidth="33600" windowHeight="1938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390" i="1" l="1"/>
  <c r="I389" i="1"/>
  <c r="I388" i="1" l="1"/>
  <c r="B376" i="1" l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B321" i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B284" i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B256" i="1"/>
  <c r="H251" i="1"/>
  <c r="I251" i="1" s="1"/>
  <c r="H250" i="1"/>
  <c r="I250" i="1" s="1"/>
  <c r="H249" i="1"/>
  <c r="I249" i="1" s="1"/>
  <c r="B248" i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I234" i="1"/>
  <c r="H234" i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B226" i="1"/>
  <c r="H221" i="1"/>
  <c r="I221" i="1" s="1"/>
  <c r="H220" i="1"/>
  <c r="I220" i="1" s="1"/>
  <c r="H219" i="1"/>
  <c r="I219" i="1" s="1"/>
  <c r="B218" i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B195" i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B146" i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B127" i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B48" i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B28" i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B5" i="1"/>
  <c r="I252" i="1" l="1"/>
  <c r="I348" i="1"/>
  <c r="I280" i="1"/>
  <c r="I214" i="1"/>
  <c r="I317" i="1"/>
  <c r="I191" i="1"/>
  <c r="I330" i="1"/>
  <c r="I367" i="1"/>
  <c r="I142" i="1"/>
  <c r="I222" i="1"/>
  <c r="I244" i="1"/>
  <c r="I44" i="1"/>
  <c r="I25" i="1"/>
  <c r="I123" i="1"/>
  <c r="I332" i="1" l="1"/>
  <c r="I369" i="1" s="1"/>
  <c r="I386" i="1" s="1"/>
  <c r="I393" i="1" l="1"/>
</calcChain>
</file>

<file path=xl/sharedStrings.xml><?xml version="1.0" encoding="utf-8"?>
<sst xmlns="http://schemas.openxmlformats.org/spreadsheetml/2006/main" count="421" uniqueCount="336">
  <si>
    <t>Объем нормы потребления (в среднем на одного человека в год)</t>
  </si>
  <si>
    <t>Наименование</t>
  </si>
  <si>
    <t>Единица измерения (кг.)</t>
  </si>
  <si>
    <t>Взрослое население</t>
  </si>
  <si>
    <t>Пенсионеры</t>
  </si>
  <si>
    <t>Дети</t>
  </si>
  <si>
    <t>Стоимость за 1 единицу в местной валюте</t>
  </si>
  <si>
    <t>Курс обмена местной валюты за 1 монету Sovereign World</t>
  </si>
  <si>
    <t>Стоимость 1 единицы за монеты Sovereign World</t>
  </si>
  <si>
    <t>Сумма за все необходимые товары и услуги</t>
  </si>
  <si>
    <t>Крупы, злаки, семена, бобовые и другие культуры)</t>
  </si>
  <si>
    <t>146.0</t>
  </si>
  <si>
    <t>109.5</t>
  </si>
  <si>
    <t>Амарант</t>
  </si>
  <si>
    <t>Бобы</t>
  </si>
  <si>
    <t>Горох</t>
  </si>
  <si>
    <t>Гречка</t>
  </si>
  <si>
    <t>Кунжут</t>
  </si>
  <si>
    <t>Льняное семя</t>
  </si>
  <si>
    <t>Маш</t>
  </si>
  <si>
    <t>Нут</t>
  </si>
  <si>
    <t>Овёс зерновой очищенный или неочищенный</t>
  </si>
  <si>
    <t xml:space="preserve">Подсолнечник </t>
  </si>
  <si>
    <t>Полба</t>
  </si>
  <si>
    <t>Пшено</t>
  </si>
  <si>
    <t>Рис белый длиннозерновой нешливованный</t>
  </si>
  <si>
    <t>Рис бурый нешливованный</t>
  </si>
  <si>
    <t>Рис красный</t>
  </si>
  <si>
    <t>Рис чёрный</t>
  </si>
  <si>
    <t>Тыквенное семя</t>
  </si>
  <si>
    <t>Чечевица (на выбор красная, зелёная коричневая, жёлтая купить можно разную)</t>
  </si>
  <si>
    <t>Чиа</t>
  </si>
  <si>
    <t>Итого</t>
  </si>
  <si>
    <t>Мука (перемолотые злаки, семена и другое)</t>
  </si>
  <si>
    <t>Амарантовая</t>
  </si>
  <si>
    <t>Гороховая</t>
  </si>
  <si>
    <t>Гречневая</t>
  </si>
  <si>
    <t>Кукурузная</t>
  </si>
  <si>
    <t>Льняная</t>
  </si>
  <si>
    <t>Нутовая</t>
  </si>
  <si>
    <t>Овсяная</t>
  </si>
  <si>
    <t>Полбовая (полбяная)</t>
  </si>
  <si>
    <t>Просовая</t>
  </si>
  <si>
    <t>Пшеничная</t>
  </si>
  <si>
    <t>Ржаная</t>
  </si>
  <si>
    <t>Рисовая</t>
  </si>
  <si>
    <t>Соевая</t>
  </si>
  <si>
    <t>Чечевичная</t>
  </si>
  <si>
    <t>Ячменная</t>
  </si>
  <si>
    <t>Овощи</t>
  </si>
  <si>
    <t>Абрикос</t>
  </si>
  <si>
    <t>Алыча</t>
  </si>
  <si>
    <t>Апельсин</t>
  </si>
  <si>
    <t>Арбуз</t>
  </si>
  <si>
    <t>Артишок</t>
  </si>
  <si>
    <t>Баклажан</t>
  </si>
  <si>
    <t>Банан</t>
  </si>
  <si>
    <t>Батат</t>
  </si>
  <si>
    <t>Брюква</t>
  </si>
  <si>
    <t>Виноград</t>
  </si>
  <si>
    <t>Вишня</t>
  </si>
  <si>
    <t>Годжи</t>
  </si>
  <si>
    <t>Голубика</t>
  </si>
  <si>
    <t>Гранат</t>
  </si>
  <si>
    <t>Груша</t>
  </si>
  <si>
    <t>Дайкон</t>
  </si>
  <si>
    <t>Дыня</t>
  </si>
  <si>
    <t>Ежевика</t>
  </si>
  <si>
    <t>Жимолость</t>
  </si>
  <si>
    <t>Земляника</t>
  </si>
  <si>
    <t>Инжир</t>
  </si>
  <si>
    <t>Кабачок</t>
  </si>
  <si>
    <t>Капуста белокочанная</t>
  </si>
  <si>
    <t>Капуста брокколи</t>
  </si>
  <si>
    <t>Капуста брюссельская</t>
  </si>
  <si>
    <t>Капуста кольраби</t>
  </si>
  <si>
    <t>Капуста савойская</t>
  </si>
  <si>
    <t>Капуста цветная</t>
  </si>
  <si>
    <t>Картофель</t>
  </si>
  <si>
    <t>Клубника</t>
  </si>
  <si>
    <t>Крыжовник</t>
  </si>
  <si>
    <t>Кукуруза</t>
  </si>
  <si>
    <t>Лимон</t>
  </si>
  <si>
    <t>Лук</t>
  </si>
  <si>
    <t>Лук зелёный</t>
  </si>
  <si>
    <t>Лук репчатый</t>
  </si>
  <si>
    <t>Малина</t>
  </si>
  <si>
    <t>***</t>
  </si>
  <si>
    <t>Мандарин</t>
  </si>
  <si>
    <t>Морковь</t>
  </si>
  <si>
    <t>Огурцы</t>
  </si>
  <si>
    <t>Оливки</t>
  </si>
  <si>
    <t>Пастернак</t>
  </si>
  <si>
    <t>Патиссон</t>
  </si>
  <si>
    <t>Перец овощной</t>
  </si>
  <si>
    <t>Персик</t>
  </si>
  <si>
    <t>Петрушка</t>
  </si>
  <si>
    <t>Ревень</t>
  </si>
  <si>
    <t>Редис</t>
  </si>
  <si>
    <t>Редька</t>
  </si>
  <si>
    <t>Репа</t>
  </si>
  <si>
    <t>Салат</t>
  </si>
  <si>
    <t>Свекла</t>
  </si>
  <si>
    <t>Сельдерей</t>
  </si>
  <si>
    <t>Слива</t>
  </si>
  <si>
    <t>Смородина</t>
  </si>
  <si>
    <t>Спаржа</t>
  </si>
  <si>
    <t>Томаты</t>
  </si>
  <si>
    <t>Топинамбур</t>
  </si>
  <si>
    <t>Тыква</t>
  </si>
  <si>
    <t>Хрен</t>
  </si>
  <si>
    <t>Хурма</t>
  </si>
  <si>
    <t>Цуккини</t>
  </si>
  <si>
    <t>Черешня</t>
  </si>
  <si>
    <t>Черника</t>
  </si>
  <si>
    <t>Чеснок</t>
  </si>
  <si>
    <t>Шелковица</t>
  </si>
  <si>
    <t>Яблоко</t>
  </si>
  <si>
    <t>Сухофрукты и сушенные плоды и овощи</t>
  </si>
  <si>
    <t>36.5</t>
  </si>
  <si>
    <t>27.375</t>
  </si>
  <si>
    <t>18.25</t>
  </si>
  <si>
    <t>Вяленный банан</t>
  </si>
  <si>
    <t>Изюм</t>
  </si>
  <si>
    <t>Курага</t>
  </si>
  <si>
    <t>Сушеная морковь</t>
  </si>
  <si>
    <t>Сушенный банан</t>
  </si>
  <si>
    <t>Сушеные груши</t>
  </si>
  <si>
    <t>Сушеные огурцы</t>
  </si>
  <si>
    <t>Сушеные помидоры</t>
  </si>
  <si>
    <t>Сушеные яблоки</t>
  </si>
  <si>
    <t>Сушеный лук</t>
  </si>
  <si>
    <t>Сушеный перец</t>
  </si>
  <si>
    <t>Сушеный чеснок</t>
  </si>
  <si>
    <t>Финики</t>
  </si>
  <si>
    <t>Масло растительное</t>
  </si>
  <si>
    <t>13.7</t>
  </si>
  <si>
    <t>9.125</t>
  </si>
  <si>
    <t>Абрикосовое</t>
  </si>
  <si>
    <t>Авокадовое</t>
  </si>
  <si>
    <t>Амарантовое</t>
  </si>
  <si>
    <t>Арахисовое</t>
  </si>
  <si>
    <t>Арбузной косточки</t>
  </si>
  <si>
    <t>Аргановое</t>
  </si>
  <si>
    <t>Бразильского ореха</t>
  </si>
  <si>
    <t>Буковое</t>
  </si>
  <si>
    <t>Виноградной косточки</t>
  </si>
  <si>
    <t>Вишнёвое</t>
  </si>
  <si>
    <t>Горчичное</t>
  </si>
  <si>
    <t>Грецкого ореха</t>
  </si>
  <si>
    <t>Дынных семечек</t>
  </si>
  <si>
    <t>Зародышей пшеницы</t>
  </si>
  <si>
    <t>Кедровое</t>
  </si>
  <si>
    <t xml:space="preserve">Кешью </t>
  </si>
  <si>
    <t>Кокосовое</t>
  </si>
  <si>
    <t>Конопляное</t>
  </si>
  <si>
    <t>Кукурузное</t>
  </si>
  <si>
    <t>Кунжутное</t>
  </si>
  <si>
    <t>Льняное</t>
  </si>
  <si>
    <t>Макадамии</t>
  </si>
  <si>
    <t>Маковое</t>
  </si>
  <si>
    <t>Миндальное</t>
  </si>
  <si>
    <t>Облепиховое</t>
  </si>
  <si>
    <t>Оливковое</t>
  </si>
  <si>
    <t>Пальмовое красное</t>
  </si>
  <si>
    <t>Пальмовое</t>
  </si>
  <si>
    <t>Пекан</t>
  </si>
  <si>
    <t>Персиковое</t>
  </si>
  <si>
    <t>Подсолнечное</t>
  </si>
  <si>
    <t>Рапсовое</t>
  </si>
  <si>
    <t>Расторопши</t>
  </si>
  <si>
    <t>Рисовых отрубей</t>
  </si>
  <si>
    <t>Рыжиковое</t>
  </si>
  <si>
    <t>Сафлоровое</t>
  </si>
  <si>
    <t>Сливовых косточек</t>
  </si>
  <si>
    <t>Соевое</t>
  </si>
  <si>
    <t>Томатных семечек</t>
  </si>
  <si>
    <t>Трюфельное</t>
  </si>
  <si>
    <t>Тыквенное</t>
  </si>
  <si>
    <t>Фисташковое</t>
  </si>
  <si>
    <t>Фундуковое (лесного ореха)</t>
  </si>
  <si>
    <t>Хлопковое</t>
  </si>
  <si>
    <t>Растительное молоко</t>
  </si>
  <si>
    <t>365.0</t>
  </si>
  <si>
    <t>273.75</t>
  </si>
  <si>
    <t>Рисовое</t>
  </si>
  <si>
    <t xml:space="preserve">Фундуковое (лесного ореха) </t>
  </si>
  <si>
    <t>Чистая родниковая (ключевая) вода</t>
  </si>
  <si>
    <t>Вода родниковая 1</t>
  </si>
  <si>
    <t>Вода родниковая 2</t>
  </si>
  <si>
    <t>Вода родниковая 3</t>
  </si>
  <si>
    <t>Орехи</t>
  </si>
  <si>
    <t>Арахис</t>
  </si>
  <si>
    <t>Бразильский орех</t>
  </si>
  <si>
    <t>Водяной орех (рогульник)</t>
  </si>
  <si>
    <t xml:space="preserve">Грецкий орех </t>
  </si>
  <si>
    <t>Каштан сладкий</t>
  </si>
  <si>
    <t>Кедровый орех</t>
  </si>
  <si>
    <t>Кокосовый</t>
  </si>
  <si>
    <t>Кола орех</t>
  </si>
  <si>
    <t>Кукуи орех</t>
  </si>
  <si>
    <t>Макадамия</t>
  </si>
  <si>
    <t>Минадаль</t>
  </si>
  <si>
    <t>Мускатный</t>
  </si>
  <si>
    <t>Пинии орех</t>
  </si>
  <si>
    <t>Фисташки</t>
  </si>
  <si>
    <t>Фундук (лесной орех)</t>
  </si>
  <si>
    <t>Травы, чаи</t>
  </si>
  <si>
    <t>3.65</t>
  </si>
  <si>
    <t>Какао</t>
  </si>
  <si>
    <t>Кэроб</t>
  </si>
  <si>
    <t>Чай</t>
  </si>
  <si>
    <t>Специи сушеные</t>
  </si>
  <si>
    <t>Анис</t>
  </si>
  <si>
    <t>Аннато</t>
  </si>
  <si>
    <t>Бадьян</t>
  </si>
  <si>
    <t>Ваниль</t>
  </si>
  <si>
    <t>Васаби</t>
  </si>
  <si>
    <t>Галангал</t>
  </si>
  <si>
    <t>Горчица</t>
  </si>
  <si>
    <t>Душица</t>
  </si>
  <si>
    <t>Имбирь</t>
  </si>
  <si>
    <t>Каркаде</t>
  </si>
  <si>
    <t>Крачай</t>
  </si>
  <si>
    <t>Куркума</t>
  </si>
  <si>
    <t>Лавровый лист</t>
  </si>
  <si>
    <t>Перец кайенский (пепперони)</t>
  </si>
  <si>
    <t>Перец красный острый</t>
  </si>
  <si>
    <t>Перец чёрный</t>
  </si>
  <si>
    <t>Перец чили</t>
  </si>
  <si>
    <t>Сахар свекольный</t>
  </si>
  <si>
    <t>Сахар тростниковый</t>
  </si>
  <si>
    <t>Соль каменная пищевая</t>
  </si>
  <si>
    <t>Соль гималайская (розовая)</t>
  </si>
  <si>
    <t>Соль морская</t>
  </si>
  <si>
    <t>Мёд и его производные и сопутствующие продукты</t>
  </si>
  <si>
    <t>Воск пчелиный</t>
  </si>
  <si>
    <t>Забрус</t>
  </si>
  <si>
    <t>Маточное молочко</t>
  </si>
  <si>
    <t>Перга</t>
  </si>
  <si>
    <t>Прополис</t>
  </si>
  <si>
    <t>Цветочная пыльца (обножка)</t>
  </si>
  <si>
    <t>Акациевый мёд</t>
  </si>
  <si>
    <t>Барбарисовый мёд</t>
  </si>
  <si>
    <t>Боярышниковый мёд</t>
  </si>
  <si>
    <t>Васильковый мёд</t>
  </si>
  <si>
    <t>Гречишный мёд</t>
  </si>
  <si>
    <t>Диких пчёл мёд</t>
  </si>
  <si>
    <t>Донниковый мёд</t>
  </si>
  <si>
    <t>Дягилевый мёд</t>
  </si>
  <si>
    <t>Ивовый мёд</t>
  </si>
  <si>
    <t>Каштановый мёд</t>
  </si>
  <si>
    <t>Клёновый мёд</t>
  </si>
  <si>
    <t>Клюквенный мёд</t>
  </si>
  <si>
    <t>Кориандровый мёд</t>
  </si>
  <si>
    <t>Лавандовый мёд</t>
  </si>
  <si>
    <t>Липовый мёд</t>
  </si>
  <si>
    <t>Лопуховый мёд</t>
  </si>
  <si>
    <t>Люцерновый мёд</t>
  </si>
  <si>
    <t>Мелиссовый мёд</t>
  </si>
  <si>
    <t>Молочайный мёд</t>
  </si>
  <si>
    <t>Морковный мёд</t>
  </si>
  <si>
    <t>Одуванчиковый мёд</t>
  </si>
  <si>
    <t>Осотовый мёд</t>
  </si>
  <si>
    <t>Подсолнечниковый мёд</t>
  </si>
  <si>
    <t>Рапсовый мёд</t>
  </si>
  <si>
    <t>Тыквенный мёд</t>
  </si>
  <si>
    <t>Цветочный мёд</t>
  </si>
  <si>
    <t>Халва</t>
  </si>
  <si>
    <t>Арахисовая халва</t>
  </si>
  <si>
    <t>Грецкого ореха халва</t>
  </si>
  <si>
    <t>Кедровая халва</t>
  </si>
  <si>
    <t>Кешью халва</t>
  </si>
  <si>
    <t>Кунжутная (Тахинная) халва</t>
  </si>
  <si>
    <t>Миндальная халва</t>
  </si>
  <si>
    <t>Подсолнечниковая халва</t>
  </si>
  <si>
    <t>Фисташковая</t>
  </si>
  <si>
    <t>Объем потребления (в среднем на одного человека в год)</t>
  </si>
  <si>
    <t>Единица измерения (штук/лет)</t>
  </si>
  <si>
    <t>Стоимость за 1 ед.</t>
  </si>
  <si>
    <t>Одежда</t>
  </si>
  <si>
    <t>Верхняя пальтовая группа</t>
  </si>
  <si>
    <t>0.333/1</t>
  </si>
  <si>
    <t>Верхняя костюмно-платьевая группа</t>
  </si>
  <si>
    <t>2/1</t>
  </si>
  <si>
    <t>4/1</t>
  </si>
  <si>
    <t>Белье (нижнее)</t>
  </si>
  <si>
    <t>3/1</t>
  </si>
  <si>
    <t>Чулочно-носочные изделия</t>
  </si>
  <si>
    <t>12/1</t>
  </si>
  <si>
    <t>Головные уборы и галантерейные изделия</t>
  </si>
  <si>
    <t>1/1</t>
  </si>
  <si>
    <t>Обувь</t>
  </si>
  <si>
    <t>Школьно-письменные товары</t>
  </si>
  <si>
    <t>27/1</t>
  </si>
  <si>
    <t>Постельное белье (комплект)</t>
  </si>
  <si>
    <t>Единица измерения (срок износа или % от общего дохода)</t>
  </si>
  <si>
    <t>Жильё и транспорт</t>
  </si>
  <si>
    <t>100</t>
  </si>
  <si>
    <t>6</t>
  </si>
  <si>
    <t>Холодное водоснабжение и водоотведение (куб.л)</t>
  </si>
  <si>
    <t>Горячее водоснабжение и водоотведение (куб.л)</t>
  </si>
  <si>
    <t>Транспортные услуги (поездок в год)</t>
  </si>
  <si>
    <t>Ресурсы на эксплуатацию автомобиля (литров топлива в год)</t>
  </si>
  <si>
    <t>Итого 1,2.3</t>
  </si>
  <si>
    <t>4. Другие жизненные потребности (Вторая половина оплаты труда, 50% от оплаты труда)</t>
  </si>
  <si>
    <t>Прочие товары и услуги бытового назначения</t>
  </si>
  <si>
    <t>Мебель и ремонт жилья</t>
  </si>
  <si>
    <t>Образование, обучение</t>
  </si>
  <si>
    <t>Развитие, культура</t>
  </si>
  <si>
    <t>Оздоровление</t>
  </si>
  <si>
    <t>Отдых, путешествия</t>
  </si>
  <si>
    <t>Страхование имущества и здоровья</t>
  </si>
  <si>
    <t>Инвестирование в будущее (накопительное страхование) на самостоятельное пенсионное обеспечение</t>
  </si>
  <si>
    <t>Инвестирование в личное дело, бизнес-проект и прочее</t>
  </si>
  <si>
    <t>Итого 4</t>
  </si>
  <si>
    <t>Итого 1, 2, 3, 4</t>
  </si>
  <si>
    <t>Количество трудовых часов в месяц</t>
  </si>
  <si>
    <t>Стоимость 1 трудового часа (или какую пользую нужно приносить за 1 час своего труда в Sovereign World)</t>
  </si>
  <si>
    <r>
      <rPr>
        <sz val="12"/>
        <color rgb="FF00000A"/>
        <rFont val="Times New Roman"/>
        <family val="1"/>
      </rPr>
      <t>Жилье (Строительство 1 кв. м общей площади в месяц)</t>
    </r>
  </si>
  <si>
    <r>
      <rPr>
        <sz val="12"/>
        <color rgb="FF00000A"/>
        <rFont val="Times New Roman"/>
        <family val="1"/>
      </rPr>
      <t>Отопление с помощью электроэнергии (кВт.ч в месяц)</t>
    </r>
  </si>
  <si>
    <r>
      <rPr>
        <sz val="12"/>
        <color rgb="FF00000A"/>
        <rFont val="Times New Roman"/>
        <family val="1"/>
      </rPr>
      <t>Отопление с помощью дров (В среднем в год куб.метров)</t>
    </r>
  </si>
  <si>
    <r>
      <rPr>
        <sz val="12"/>
        <color rgb="FF00000A"/>
        <rFont val="Times New Roman"/>
        <family val="1"/>
      </rPr>
      <t>Отопление с помощью угля (1 тонна, = 1000 кг.)</t>
    </r>
  </si>
  <si>
    <r>
      <rPr>
        <sz val="12"/>
        <color rgb="FF00000A"/>
        <rFont val="Times New Roman"/>
        <family val="1"/>
      </rPr>
      <t>Газоснабжение (куб. м в год)</t>
    </r>
  </si>
  <si>
    <r>
      <rPr>
        <sz val="12"/>
        <color rgb="FF00000A"/>
        <rFont val="Times New Roman"/>
        <family val="1"/>
      </rPr>
      <t>Электроэнергия (кВт.ч в год) для потребления</t>
    </r>
  </si>
  <si>
    <r>
      <rPr>
        <sz val="12"/>
        <color rgb="FF000000"/>
        <rFont val="Times New Roman"/>
        <family val="1"/>
      </rPr>
      <t>Автомобиль (1 автомобиль на 5 лет (либо ремонт каждый 5 лет) из расчёта затрат на каждый месяц 1/60 часть))</t>
    </r>
  </si>
  <si>
    <t>Жизненные потребности</t>
  </si>
  <si>
    <t>Итого 3</t>
  </si>
  <si>
    <t>Итого 2</t>
  </si>
  <si>
    <t>Итого 1</t>
  </si>
  <si>
    <t>3. Услуги (Первая половина оплаты труда входит в 50% от всей оплаты труда)</t>
  </si>
  <si>
    <t>2. Непродовольственные товары (Первая половина оплаты труда входит в 50% от всей оплаты труда)</t>
  </si>
  <si>
    <t>1. Продукты питания (Первая половина оплаты труда входит в 50% от всей оплаты труда)</t>
  </si>
  <si>
    <t>1 год</t>
  </si>
  <si>
    <t>1 месяц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</si>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</sst>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sz val="12"/>
      <color rgb="FF9C5700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5"/>
      <name val="Times New Roman"/>
      <family val="1"/>
    </font>
    <font>
      <sz val="12"/>
      <color rgb="FF00000A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93"/>
  <sheetViews>
    <sheetView tabSelected="1" topLeftCell="A377" zoomScale="112" zoomScaleNormal="110" workbookViewId="0">
      <selection activeCell="G392" sqref="G392"/>
    </sheetView>
  </sheetViews>
  <sheetFormatPr baseColWidth="10" defaultColWidth="8.83203125" defaultRowHeight="16"/>
  <cols>
    <col min="1" max="1" width="34.6640625" style="2" customWidth="1"/>
    <col min="2" max="2" width="25.83203125" style="2" customWidth="1"/>
    <col min="3" max="3" width="27.83203125" style="2" customWidth="1"/>
    <col min="4" max="4" width="25.83203125" style="2" customWidth="1"/>
    <col min="5" max="5" width="19.83203125" style="2" customWidth="1"/>
    <col min="6" max="7" width="11.5" style="2"/>
    <col min="8" max="8" width="14.6640625" style="2" customWidth="1"/>
    <col min="9" max="9" width="16" style="2" customWidth="1"/>
    <col min="10" max="1025" width="11.5" style="2"/>
    <col min="1026" max="16384" width="8.83203125" style="2"/>
  </cols>
  <sheetData>
    <row r="2" spans="1:9" ht="15" customHeight="1">
      <c r="A2" s="17" t="s">
        <v>332</v>
      </c>
      <c r="B2" s="17"/>
      <c r="C2" s="17"/>
      <c r="D2" s="17"/>
      <c r="E2" s="17"/>
      <c r="F2" s="1"/>
      <c r="G2" s="1"/>
      <c r="H2" s="1"/>
      <c r="I2" s="1"/>
    </row>
    <row r="3" spans="1:9" ht="15" customHeight="1">
      <c r="A3" s="1"/>
      <c r="B3" s="1"/>
      <c r="C3" s="17" t="s">
        <v>0</v>
      </c>
      <c r="D3" s="17"/>
      <c r="E3" s="17"/>
      <c r="F3" s="1"/>
      <c r="G3" s="1"/>
      <c r="H3" s="1"/>
      <c r="I3" s="1"/>
    </row>
    <row r="4" spans="1:9" ht="119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34">
      <c r="A5" s="1" t="s">
        <v>10</v>
      </c>
      <c r="B5" s="1">
        <f>B6+B7+B8+B9+B10+B11+B12+B13+B14+B15+B16+B17+B18+B19+B20+B21+B22+B23</f>
        <v>182</v>
      </c>
      <c r="C5" s="1">
        <v>182.5</v>
      </c>
      <c r="D5" s="1" t="s">
        <v>11</v>
      </c>
      <c r="E5" s="1" t="s">
        <v>12</v>
      </c>
      <c r="F5" s="1"/>
      <c r="G5" s="1">
        <v>120</v>
      </c>
      <c r="H5" s="1"/>
      <c r="I5" s="1"/>
    </row>
    <row r="6" spans="1:9" ht="17">
      <c r="A6" s="1" t="s">
        <v>13</v>
      </c>
      <c r="B6" s="1">
        <v>12</v>
      </c>
      <c r="C6" s="1"/>
      <c r="D6" s="1"/>
      <c r="E6" s="1"/>
      <c r="F6" s="1">
        <v>255</v>
      </c>
      <c r="G6" s="1"/>
      <c r="H6" s="1">
        <f>F6/G5</f>
        <v>2.125</v>
      </c>
      <c r="I6" s="1">
        <f t="shared" ref="I6:I24" si="0">H6*B6</f>
        <v>25.5</v>
      </c>
    </row>
    <row r="7" spans="1:9" ht="17">
      <c r="A7" s="1" t="s">
        <v>14</v>
      </c>
      <c r="B7" s="1">
        <v>10</v>
      </c>
      <c r="C7" s="1"/>
      <c r="D7" s="1"/>
      <c r="E7" s="1"/>
      <c r="F7" s="1">
        <v>67</v>
      </c>
      <c r="G7" s="1"/>
      <c r="H7" s="1">
        <f t="shared" ref="H7:H24" si="1">F7/G$5</f>
        <v>0.55833333333333335</v>
      </c>
      <c r="I7" s="1">
        <f t="shared" si="0"/>
        <v>5.5833333333333339</v>
      </c>
    </row>
    <row r="8" spans="1:9" ht="17">
      <c r="A8" s="1" t="s">
        <v>15</v>
      </c>
      <c r="B8" s="1">
        <v>10</v>
      </c>
      <c r="C8" s="1"/>
      <c r="D8" s="1"/>
      <c r="E8" s="1"/>
      <c r="F8" s="1">
        <v>33</v>
      </c>
      <c r="G8" s="1"/>
      <c r="H8" s="1">
        <f t="shared" si="1"/>
        <v>0.27500000000000002</v>
      </c>
      <c r="I8" s="1">
        <f t="shared" si="0"/>
        <v>2.75</v>
      </c>
    </row>
    <row r="9" spans="1:9" ht="17">
      <c r="A9" s="1" t="s">
        <v>16</v>
      </c>
      <c r="B9" s="1">
        <v>10</v>
      </c>
      <c r="C9" s="1"/>
      <c r="D9" s="1"/>
      <c r="E9" s="1"/>
      <c r="F9" s="1">
        <v>55</v>
      </c>
      <c r="G9" s="1"/>
      <c r="H9" s="1">
        <f t="shared" si="1"/>
        <v>0.45833333333333331</v>
      </c>
      <c r="I9" s="1">
        <f t="shared" si="0"/>
        <v>4.583333333333333</v>
      </c>
    </row>
    <row r="10" spans="1:9" ht="17">
      <c r="A10" s="1" t="s">
        <v>17</v>
      </c>
      <c r="B10" s="1">
        <v>10</v>
      </c>
      <c r="C10" s="1"/>
      <c r="D10" s="1"/>
      <c r="E10" s="1"/>
      <c r="F10" s="1">
        <v>200</v>
      </c>
      <c r="G10" s="1"/>
      <c r="H10" s="1">
        <f t="shared" si="1"/>
        <v>1.6666666666666667</v>
      </c>
      <c r="I10" s="1">
        <f t="shared" si="0"/>
        <v>16.666666666666668</v>
      </c>
    </row>
    <row r="11" spans="1:9" ht="17">
      <c r="A11" s="1" t="s">
        <v>18</v>
      </c>
      <c r="B11" s="1">
        <v>10</v>
      </c>
      <c r="C11" s="1"/>
      <c r="D11" s="1"/>
      <c r="E11" s="1"/>
      <c r="F11" s="1">
        <v>73</v>
      </c>
      <c r="G11" s="1"/>
      <c r="H11" s="1">
        <f t="shared" si="1"/>
        <v>0.60833333333333328</v>
      </c>
      <c r="I11" s="1">
        <f t="shared" si="0"/>
        <v>6.083333333333333</v>
      </c>
    </row>
    <row r="12" spans="1:9" ht="17">
      <c r="A12" s="1" t="s">
        <v>19</v>
      </c>
      <c r="B12" s="1">
        <v>10</v>
      </c>
      <c r="C12" s="1"/>
      <c r="D12" s="1"/>
      <c r="E12" s="1"/>
      <c r="F12" s="1">
        <v>179</v>
      </c>
      <c r="G12" s="1"/>
      <c r="H12" s="1">
        <f t="shared" si="1"/>
        <v>1.4916666666666667</v>
      </c>
      <c r="I12" s="1">
        <f t="shared" si="0"/>
        <v>14.916666666666668</v>
      </c>
    </row>
    <row r="13" spans="1:9" ht="17">
      <c r="A13" s="1" t="s">
        <v>20</v>
      </c>
      <c r="B13" s="1">
        <v>10</v>
      </c>
      <c r="C13" s="1"/>
      <c r="D13" s="1"/>
      <c r="E13" s="1"/>
      <c r="F13" s="1">
        <v>95</v>
      </c>
      <c r="G13" s="1"/>
      <c r="H13" s="1">
        <f t="shared" si="1"/>
        <v>0.79166666666666663</v>
      </c>
      <c r="I13" s="1">
        <f t="shared" si="0"/>
        <v>7.9166666666666661</v>
      </c>
    </row>
    <row r="14" spans="1:9" ht="34">
      <c r="A14" s="1" t="s">
        <v>21</v>
      </c>
      <c r="B14" s="1">
        <v>10</v>
      </c>
      <c r="C14" s="1"/>
      <c r="D14" s="1"/>
      <c r="E14" s="1"/>
      <c r="F14" s="1">
        <v>100</v>
      </c>
      <c r="G14" s="1"/>
      <c r="H14" s="1">
        <f t="shared" si="1"/>
        <v>0.83333333333333337</v>
      </c>
      <c r="I14" s="1">
        <f t="shared" si="0"/>
        <v>8.3333333333333339</v>
      </c>
    </row>
    <row r="15" spans="1:9" ht="17">
      <c r="A15" s="1" t="s">
        <v>22</v>
      </c>
      <c r="B15" s="1">
        <v>10</v>
      </c>
      <c r="C15" s="1"/>
      <c r="D15" s="1"/>
      <c r="E15" s="1"/>
      <c r="F15" s="1">
        <v>120</v>
      </c>
      <c r="G15" s="1"/>
      <c r="H15" s="1">
        <f t="shared" si="1"/>
        <v>1</v>
      </c>
      <c r="I15" s="1">
        <f t="shared" si="0"/>
        <v>10</v>
      </c>
    </row>
    <row r="16" spans="1:9" ht="17">
      <c r="A16" s="1" t="s">
        <v>23</v>
      </c>
      <c r="B16" s="1">
        <v>10</v>
      </c>
      <c r="C16" s="1"/>
      <c r="D16" s="1"/>
      <c r="E16" s="1"/>
      <c r="F16" s="1">
        <v>54</v>
      </c>
      <c r="G16" s="1"/>
      <c r="H16" s="1">
        <f t="shared" si="1"/>
        <v>0.45</v>
      </c>
      <c r="I16" s="1">
        <f t="shared" si="0"/>
        <v>4.5</v>
      </c>
    </row>
    <row r="17" spans="1:9" ht="17">
      <c r="A17" s="1" t="s">
        <v>24</v>
      </c>
      <c r="B17" s="1">
        <v>10</v>
      </c>
      <c r="C17" s="1"/>
      <c r="D17" s="1"/>
      <c r="E17" s="1"/>
      <c r="F17" s="1">
        <v>34</v>
      </c>
      <c r="G17" s="1"/>
      <c r="H17" s="1">
        <f t="shared" si="1"/>
        <v>0.28333333333333333</v>
      </c>
      <c r="I17" s="1">
        <f t="shared" si="0"/>
        <v>2.833333333333333</v>
      </c>
    </row>
    <row r="18" spans="1:9" ht="34">
      <c r="A18" s="1" t="s">
        <v>25</v>
      </c>
      <c r="B18" s="1">
        <v>10</v>
      </c>
      <c r="C18" s="1"/>
      <c r="D18" s="1"/>
      <c r="E18" s="1"/>
      <c r="F18" s="1">
        <v>60</v>
      </c>
      <c r="G18" s="1"/>
      <c r="H18" s="1">
        <f t="shared" si="1"/>
        <v>0.5</v>
      </c>
      <c r="I18" s="1">
        <f t="shared" si="0"/>
        <v>5</v>
      </c>
    </row>
    <row r="19" spans="1:9" ht="17">
      <c r="A19" s="1" t="s">
        <v>26</v>
      </c>
      <c r="B19" s="1">
        <v>10</v>
      </c>
      <c r="C19" s="1"/>
      <c r="D19" s="1"/>
      <c r="E19" s="1"/>
      <c r="F19" s="1">
        <v>60</v>
      </c>
      <c r="G19" s="1"/>
      <c r="H19" s="1">
        <f t="shared" si="1"/>
        <v>0.5</v>
      </c>
      <c r="I19" s="1">
        <f t="shared" si="0"/>
        <v>5</v>
      </c>
    </row>
    <row r="20" spans="1:9" ht="17">
      <c r="A20" s="1" t="s">
        <v>27</v>
      </c>
      <c r="B20" s="1">
        <v>10</v>
      </c>
      <c r="C20" s="1"/>
      <c r="D20" s="1"/>
      <c r="E20" s="1"/>
      <c r="F20" s="1">
        <v>60</v>
      </c>
      <c r="G20" s="1"/>
      <c r="H20" s="1">
        <f t="shared" si="1"/>
        <v>0.5</v>
      </c>
      <c r="I20" s="1">
        <f t="shared" si="0"/>
        <v>5</v>
      </c>
    </row>
    <row r="21" spans="1:9" ht="17">
      <c r="A21" s="1" t="s">
        <v>28</v>
      </c>
      <c r="B21" s="1">
        <v>10</v>
      </c>
      <c r="C21" s="1"/>
      <c r="D21" s="1"/>
      <c r="E21" s="1"/>
      <c r="F21" s="1">
        <v>110</v>
      </c>
      <c r="G21" s="1"/>
      <c r="H21" s="1">
        <f t="shared" si="1"/>
        <v>0.91666666666666663</v>
      </c>
      <c r="I21" s="1">
        <f t="shared" si="0"/>
        <v>9.1666666666666661</v>
      </c>
    </row>
    <row r="22" spans="1:9" ht="17">
      <c r="A22" s="1" t="s">
        <v>29</v>
      </c>
      <c r="B22" s="1">
        <v>10</v>
      </c>
      <c r="C22" s="1"/>
      <c r="D22" s="1"/>
      <c r="E22" s="1"/>
      <c r="F22" s="1">
        <v>190</v>
      </c>
      <c r="G22" s="1"/>
      <c r="H22" s="1">
        <f t="shared" si="1"/>
        <v>1.5833333333333333</v>
      </c>
      <c r="I22" s="1">
        <f t="shared" si="0"/>
        <v>15.833333333333332</v>
      </c>
    </row>
    <row r="23" spans="1:9" ht="51">
      <c r="A23" s="1" t="s">
        <v>30</v>
      </c>
      <c r="B23" s="1">
        <v>10</v>
      </c>
      <c r="C23" s="1"/>
      <c r="D23" s="1"/>
      <c r="E23" s="1"/>
      <c r="F23" s="1">
        <v>72</v>
      </c>
      <c r="G23" s="1"/>
      <c r="H23" s="1">
        <f t="shared" si="1"/>
        <v>0.6</v>
      </c>
      <c r="I23" s="1">
        <f t="shared" si="0"/>
        <v>6</v>
      </c>
    </row>
    <row r="24" spans="1:9" ht="18" thickBot="1">
      <c r="A24" s="1" t="s">
        <v>31</v>
      </c>
      <c r="B24" s="1">
        <v>10</v>
      </c>
      <c r="C24" s="1"/>
      <c r="D24" s="1"/>
      <c r="E24" s="1"/>
      <c r="F24" s="1">
        <v>400</v>
      </c>
      <c r="G24" s="1"/>
      <c r="H24" s="1">
        <f t="shared" si="1"/>
        <v>3.3333333333333335</v>
      </c>
      <c r="I24" s="1">
        <f t="shared" si="0"/>
        <v>33.333333333333336</v>
      </c>
    </row>
    <row r="25" spans="1:9" ht="18" thickBot="1">
      <c r="A25" s="1"/>
      <c r="B25" s="1"/>
      <c r="C25" s="1"/>
      <c r="D25" s="1"/>
      <c r="E25" s="1"/>
      <c r="F25" s="1"/>
      <c r="G25" s="1"/>
      <c r="H25" s="11" t="s">
        <v>32</v>
      </c>
      <c r="I25" s="12">
        <f>I6+I7+I8+I9+I10+I11+I12+I13+I14+I15+I16+I17+I18+I19+I20+I21+I22+I23+I24</f>
        <v>189.00000000000003</v>
      </c>
    </row>
    <row r="28" spans="1:9" ht="34">
      <c r="A28" s="2" t="s">
        <v>33</v>
      </c>
      <c r="B28" s="2">
        <f>B29+B30+B31+B32+B33+B34+B35+B36+B37+B38+B39+B40+B41+B42+B43</f>
        <v>187.5</v>
      </c>
      <c r="C28" s="2">
        <v>182.5</v>
      </c>
      <c r="D28" s="2" t="s">
        <v>11</v>
      </c>
      <c r="E28" s="2" t="s">
        <v>12</v>
      </c>
    </row>
    <row r="29" spans="1:9" ht="17">
      <c r="A29" s="2" t="s">
        <v>34</v>
      </c>
      <c r="B29" s="2">
        <v>12.5</v>
      </c>
      <c r="F29" s="2">
        <v>460</v>
      </c>
      <c r="H29" s="2">
        <f t="shared" ref="H29:H43" si="2">F29/G$5</f>
        <v>3.8333333333333335</v>
      </c>
      <c r="I29" s="2">
        <f t="shared" ref="I29:I43" si="3">H29*B29</f>
        <v>47.916666666666671</v>
      </c>
    </row>
    <row r="30" spans="1:9" ht="17">
      <c r="A30" s="2" t="s">
        <v>35</v>
      </c>
      <c r="B30" s="2">
        <v>12.5</v>
      </c>
      <c r="F30" s="2">
        <v>53</v>
      </c>
      <c r="H30" s="2">
        <f t="shared" si="2"/>
        <v>0.44166666666666665</v>
      </c>
      <c r="I30" s="2">
        <f t="shared" si="3"/>
        <v>5.520833333333333</v>
      </c>
    </row>
    <row r="31" spans="1:9" ht="17">
      <c r="A31" s="2" t="s">
        <v>36</v>
      </c>
      <c r="B31" s="2">
        <v>12.5</v>
      </c>
      <c r="F31" s="2">
        <v>82</v>
      </c>
      <c r="H31" s="2">
        <f t="shared" si="2"/>
        <v>0.68333333333333335</v>
      </c>
      <c r="I31" s="2">
        <f t="shared" si="3"/>
        <v>8.5416666666666661</v>
      </c>
    </row>
    <row r="32" spans="1:9" ht="17">
      <c r="A32" s="2" t="s">
        <v>37</v>
      </c>
      <c r="B32" s="2">
        <v>12.5</v>
      </c>
      <c r="F32" s="2">
        <v>28</v>
      </c>
      <c r="H32" s="2">
        <f t="shared" si="2"/>
        <v>0.23333333333333334</v>
      </c>
      <c r="I32" s="2">
        <f t="shared" si="3"/>
        <v>2.9166666666666665</v>
      </c>
    </row>
    <row r="33" spans="1:9" ht="17">
      <c r="A33" s="2" t="s">
        <v>38</v>
      </c>
      <c r="B33" s="2">
        <v>12.5</v>
      </c>
      <c r="F33" s="2">
        <v>32</v>
      </c>
      <c r="H33" s="2">
        <f t="shared" si="2"/>
        <v>0.26666666666666666</v>
      </c>
      <c r="I33" s="2">
        <f t="shared" si="3"/>
        <v>3.3333333333333335</v>
      </c>
    </row>
    <row r="34" spans="1:9" ht="17">
      <c r="A34" s="2" t="s">
        <v>39</v>
      </c>
      <c r="B34" s="2">
        <v>12.5</v>
      </c>
      <c r="F34" s="2">
        <v>90</v>
      </c>
      <c r="H34" s="2">
        <f t="shared" si="2"/>
        <v>0.75</v>
      </c>
      <c r="I34" s="2">
        <f t="shared" si="3"/>
        <v>9.375</v>
      </c>
    </row>
    <row r="35" spans="1:9" ht="17">
      <c r="A35" s="2" t="s">
        <v>40</v>
      </c>
      <c r="B35" s="2">
        <v>12.5</v>
      </c>
      <c r="F35" s="2">
        <v>41</v>
      </c>
      <c r="H35" s="2">
        <f t="shared" si="2"/>
        <v>0.34166666666666667</v>
      </c>
      <c r="I35" s="2">
        <f t="shared" si="3"/>
        <v>4.270833333333333</v>
      </c>
    </row>
    <row r="36" spans="1:9" ht="17">
      <c r="A36" s="2" t="s">
        <v>41</v>
      </c>
      <c r="B36" s="2">
        <v>12.5</v>
      </c>
      <c r="F36" s="2">
        <v>75</v>
      </c>
      <c r="H36" s="2">
        <f t="shared" si="2"/>
        <v>0.625</v>
      </c>
      <c r="I36" s="2">
        <f t="shared" si="3"/>
        <v>7.8125</v>
      </c>
    </row>
    <row r="37" spans="1:9" ht="17">
      <c r="A37" s="2" t="s">
        <v>42</v>
      </c>
      <c r="B37" s="2">
        <v>12.5</v>
      </c>
      <c r="F37" s="2">
        <v>80</v>
      </c>
      <c r="H37" s="2">
        <f t="shared" si="2"/>
        <v>0.66666666666666663</v>
      </c>
      <c r="I37" s="2">
        <f t="shared" si="3"/>
        <v>8.3333333333333321</v>
      </c>
    </row>
    <row r="38" spans="1:9" ht="17">
      <c r="A38" s="2" t="s">
        <v>43</v>
      </c>
      <c r="B38" s="2">
        <v>12.5</v>
      </c>
      <c r="F38" s="2">
        <v>23</v>
      </c>
      <c r="H38" s="2">
        <f t="shared" si="2"/>
        <v>0.19166666666666668</v>
      </c>
      <c r="I38" s="2">
        <f t="shared" si="3"/>
        <v>2.3958333333333335</v>
      </c>
    </row>
    <row r="39" spans="1:9" ht="17">
      <c r="A39" s="2" t="s">
        <v>44</v>
      </c>
      <c r="B39" s="2">
        <v>12.5</v>
      </c>
      <c r="F39" s="2">
        <v>17</v>
      </c>
      <c r="H39" s="2">
        <f t="shared" si="2"/>
        <v>0.14166666666666666</v>
      </c>
      <c r="I39" s="2">
        <f t="shared" si="3"/>
        <v>1.7708333333333333</v>
      </c>
    </row>
    <row r="40" spans="1:9" ht="17">
      <c r="A40" s="2" t="s">
        <v>45</v>
      </c>
      <c r="B40" s="2">
        <v>12.5</v>
      </c>
      <c r="F40" s="2">
        <v>45</v>
      </c>
      <c r="H40" s="2">
        <f t="shared" si="2"/>
        <v>0.375</v>
      </c>
      <c r="I40" s="2">
        <f t="shared" si="3"/>
        <v>4.6875</v>
      </c>
    </row>
    <row r="41" spans="1:9" ht="17">
      <c r="A41" s="2" t="s">
        <v>46</v>
      </c>
      <c r="B41" s="2">
        <v>12.5</v>
      </c>
      <c r="F41" s="2">
        <v>98</v>
      </c>
      <c r="H41" s="2">
        <f t="shared" si="2"/>
        <v>0.81666666666666665</v>
      </c>
      <c r="I41" s="2">
        <f t="shared" si="3"/>
        <v>10.208333333333334</v>
      </c>
    </row>
    <row r="42" spans="1:9" ht="17">
      <c r="A42" s="2" t="s">
        <v>47</v>
      </c>
      <c r="B42" s="2">
        <v>12.5</v>
      </c>
      <c r="F42" s="2">
        <v>96</v>
      </c>
      <c r="H42" s="2">
        <f t="shared" si="2"/>
        <v>0.8</v>
      </c>
      <c r="I42" s="2">
        <f t="shared" si="3"/>
        <v>10</v>
      </c>
    </row>
    <row r="43" spans="1:9" ht="18" thickBot="1">
      <c r="A43" s="2" t="s">
        <v>48</v>
      </c>
      <c r="B43" s="2">
        <v>12.5</v>
      </c>
      <c r="F43" s="2">
        <v>27</v>
      </c>
      <c r="H43" s="2">
        <f t="shared" si="2"/>
        <v>0.22500000000000001</v>
      </c>
      <c r="I43" s="2">
        <f t="shared" si="3"/>
        <v>2.8125</v>
      </c>
    </row>
    <row r="44" spans="1:9" ht="18" thickBot="1">
      <c r="H44" s="7" t="s">
        <v>32</v>
      </c>
      <c r="I44" s="8">
        <f>I29+I30+I31+I32+I33+I34+I35+I36+I37+I38+I39+I40+I41+I42+I43</f>
        <v>129.89583333333331</v>
      </c>
    </row>
    <row r="48" spans="1:9" ht="17">
      <c r="A48" s="2" t="s">
        <v>49</v>
      </c>
      <c r="B48" s="2">
        <f>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</f>
        <v>370</v>
      </c>
      <c r="C48" s="2">
        <v>365</v>
      </c>
      <c r="D48" s="2">
        <v>365</v>
      </c>
      <c r="E48" s="2">
        <v>365</v>
      </c>
    </row>
    <row r="49" spans="1:9" ht="17">
      <c r="A49" s="2" t="s">
        <v>50</v>
      </c>
      <c r="B49" s="2">
        <v>5</v>
      </c>
      <c r="F49" s="2">
        <v>150</v>
      </c>
      <c r="H49" s="2">
        <f t="shared" ref="H49:H80" si="4">F49/G$5</f>
        <v>1.25</v>
      </c>
      <c r="I49" s="2">
        <f t="shared" ref="I49:I80" si="5">H49*B49</f>
        <v>6.25</v>
      </c>
    </row>
    <row r="50" spans="1:9" ht="17">
      <c r="A50" s="2" t="s">
        <v>51</v>
      </c>
      <c r="B50" s="2">
        <v>5</v>
      </c>
      <c r="F50" s="2">
        <v>35</v>
      </c>
      <c r="H50" s="2">
        <f t="shared" si="4"/>
        <v>0.29166666666666669</v>
      </c>
      <c r="I50" s="2">
        <f t="shared" si="5"/>
        <v>1.4583333333333335</v>
      </c>
    </row>
    <row r="51" spans="1:9" ht="17">
      <c r="A51" s="2" t="s">
        <v>52</v>
      </c>
      <c r="B51" s="2">
        <v>5</v>
      </c>
      <c r="F51" s="2">
        <v>135</v>
      </c>
      <c r="H51" s="2">
        <f t="shared" si="4"/>
        <v>1.125</v>
      </c>
      <c r="I51" s="2">
        <f t="shared" si="5"/>
        <v>5.625</v>
      </c>
    </row>
    <row r="52" spans="1:9" ht="17">
      <c r="A52" s="2" t="s">
        <v>53</v>
      </c>
      <c r="B52" s="2">
        <v>5</v>
      </c>
      <c r="F52" s="2">
        <v>35</v>
      </c>
      <c r="H52" s="2">
        <f t="shared" si="4"/>
        <v>0.29166666666666669</v>
      </c>
      <c r="I52" s="2">
        <f t="shared" si="5"/>
        <v>1.4583333333333335</v>
      </c>
    </row>
    <row r="53" spans="1:9" ht="17">
      <c r="A53" s="2" t="s">
        <v>54</v>
      </c>
      <c r="B53" s="2">
        <v>5</v>
      </c>
      <c r="F53" s="2">
        <v>700</v>
      </c>
      <c r="H53" s="2">
        <f t="shared" si="4"/>
        <v>5.833333333333333</v>
      </c>
      <c r="I53" s="2">
        <f t="shared" si="5"/>
        <v>29.166666666666664</v>
      </c>
    </row>
    <row r="54" spans="1:9" ht="17">
      <c r="A54" s="2" t="s">
        <v>55</v>
      </c>
      <c r="B54" s="2">
        <v>5</v>
      </c>
      <c r="F54" s="2">
        <v>120</v>
      </c>
      <c r="H54" s="2">
        <f t="shared" si="4"/>
        <v>1</v>
      </c>
      <c r="I54" s="2">
        <f t="shared" si="5"/>
        <v>5</v>
      </c>
    </row>
    <row r="55" spans="1:9" ht="17">
      <c r="A55" s="2" t="s">
        <v>56</v>
      </c>
      <c r="B55" s="2">
        <v>5</v>
      </c>
      <c r="F55" s="2">
        <v>45</v>
      </c>
      <c r="H55" s="2">
        <f t="shared" si="4"/>
        <v>0.375</v>
      </c>
      <c r="I55" s="2">
        <f t="shared" si="5"/>
        <v>1.875</v>
      </c>
    </row>
    <row r="56" spans="1:9" ht="17">
      <c r="A56" s="2" t="s">
        <v>57</v>
      </c>
      <c r="B56" s="2">
        <v>5</v>
      </c>
      <c r="F56" s="2">
        <v>419</v>
      </c>
      <c r="H56" s="2">
        <f t="shared" si="4"/>
        <v>3.4916666666666667</v>
      </c>
      <c r="I56" s="2">
        <f t="shared" si="5"/>
        <v>17.458333333333332</v>
      </c>
    </row>
    <row r="57" spans="1:9" ht="17">
      <c r="A57" s="2" t="s">
        <v>58</v>
      </c>
      <c r="B57" s="2">
        <v>5</v>
      </c>
      <c r="F57" s="2">
        <v>130</v>
      </c>
      <c r="H57" s="2">
        <f t="shared" si="4"/>
        <v>1.0833333333333333</v>
      </c>
      <c r="I57" s="2">
        <f t="shared" si="5"/>
        <v>5.4166666666666661</v>
      </c>
    </row>
    <row r="58" spans="1:9" ht="17">
      <c r="A58" s="2" t="s">
        <v>59</v>
      </c>
      <c r="B58" s="2">
        <v>5</v>
      </c>
      <c r="F58" s="2">
        <v>110</v>
      </c>
      <c r="H58" s="2">
        <f t="shared" si="4"/>
        <v>0.91666666666666663</v>
      </c>
      <c r="I58" s="2">
        <f t="shared" si="5"/>
        <v>4.583333333333333</v>
      </c>
    </row>
    <row r="59" spans="1:9" ht="17">
      <c r="A59" s="2" t="s">
        <v>60</v>
      </c>
      <c r="B59" s="2">
        <v>5</v>
      </c>
      <c r="F59" s="2">
        <v>130</v>
      </c>
      <c r="H59" s="2">
        <f t="shared" si="4"/>
        <v>1.0833333333333333</v>
      </c>
      <c r="I59" s="2">
        <f t="shared" si="5"/>
        <v>5.4166666666666661</v>
      </c>
    </row>
    <row r="60" spans="1:9" ht="17">
      <c r="A60" s="2" t="s">
        <v>61</v>
      </c>
      <c r="B60" s="2">
        <v>5</v>
      </c>
      <c r="F60" s="2">
        <v>680</v>
      </c>
      <c r="H60" s="2">
        <f t="shared" si="4"/>
        <v>5.666666666666667</v>
      </c>
      <c r="I60" s="2">
        <f t="shared" si="5"/>
        <v>28.333333333333336</v>
      </c>
    </row>
    <row r="61" spans="1:9" ht="17">
      <c r="A61" s="2" t="s">
        <v>62</v>
      </c>
      <c r="B61" s="2">
        <v>5</v>
      </c>
      <c r="F61" s="2">
        <v>700</v>
      </c>
      <c r="H61" s="2">
        <f t="shared" si="4"/>
        <v>5.833333333333333</v>
      </c>
      <c r="I61" s="2">
        <f t="shared" si="5"/>
        <v>29.166666666666664</v>
      </c>
    </row>
    <row r="62" spans="1:9" ht="17">
      <c r="A62" s="2" t="s">
        <v>63</v>
      </c>
      <c r="B62" s="2">
        <v>5</v>
      </c>
      <c r="F62" s="2">
        <v>500</v>
      </c>
      <c r="H62" s="2">
        <f t="shared" si="4"/>
        <v>4.166666666666667</v>
      </c>
      <c r="I62" s="2">
        <f t="shared" si="5"/>
        <v>20.833333333333336</v>
      </c>
    </row>
    <row r="63" spans="1:9" ht="17">
      <c r="A63" s="2" t="s">
        <v>64</v>
      </c>
      <c r="B63" s="2">
        <v>5</v>
      </c>
      <c r="F63" s="2">
        <v>130</v>
      </c>
      <c r="H63" s="2">
        <f t="shared" si="4"/>
        <v>1.0833333333333333</v>
      </c>
      <c r="I63" s="2">
        <f t="shared" si="5"/>
        <v>5.4166666666666661</v>
      </c>
    </row>
    <row r="64" spans="1:9" ht="17">
      <c r="A64" s="2" t="s">
        <v>65</v>
      </c>
      <c r="B64" s="2">
        <v>5</v>
      </c>
      <c r="F64" s="2">
        <v>27</v>
      </c>
      <c r="H64" s="2">
        <f t="shared" si="4"/>
        <v>0.22500000000000001</v>
      </c>
      <c r="I64" s="2">
        <f t="shared" si="5"/>
        <v>1.125</v>
      </c>
    </row>
    <row r="65" spans="1:9" ht="17">
      <c r="A65" s="2" t="s">
        <v>66</v>
      </c>
      <c r="B65" s="2">
        <v>5</v>
      </c>
      <c r="F65" s="2">
        <v>40</v>
      </c>
      <c r="H65" s="2">
        <f t="shared" si="4"/>
        <v>0.33333333333333331</v>
      </c>
      <c r="I65" s="2">
        <f t="shared" si="5"/>
        <v>1.6666666666666665</v>
      </c>
    </row>
    <row r="66" spans="1:9" ht="17">
      <c r="A66" s="2" t="s">
        <v>67</v>
      </c>
      <c r="B66" s="2">
        <v>5</v>
      </c>
      <c r="F66" s="2">
        <v>1300</v>
      </c>
      <c r="H66" s="2">
        <f t="shared" si="4"/>
        <v>10.833333333333334</v>
      </c>
      <c r="I66" s="2">
        <f t="shared" si="5"/>
        <v>54.166666666666671</v>
      </c>
    </row>
    <row r="67" spans="1:9" ht="17">
      <c r="A67" s="2" t="s">
        <v>68</v>
      </c>
      <c r="B67" s="2">
        <v>5</v>
      </c>
      <c r="F67" s="2">
        <v>300</v>
      </c>
      <c r="H67" s="2">
        <f t="shared" si="4"/>
        <v>2.5</v>
      </c>
      <c r="I67" s="2">
        <f t="shared" si="5"/>
        <v>12.5</v>
      </c>
    </row>
    <row r="68" spans="1:9" ht="17">
      <c r="A68" s="2" t="s">
        <v>69</v>
      </c>
      <c r="B68" s="2">
        <v>5</v>
      </c>
      <c r="F68" s="2">
        <v>800</v>
      </c>
      <c r="H68" s="2">
        <f t="shared" si="4"/>
        <v>6.666666666666667</v>
      </c>
      <c r="I68" s="2">
        <f t="shared" si="5"/>
        <v>33.333333333333336</v>
      </c>
    </row>
    <row r="69" spans="1:9" ht="17">
      <c r="A69" s="2" t="s">
        <v>70</v>
      </c>
      <c r="B69" s="2">
        <v>5</v>
      </c>
      <c r="F69" s="2">
        <v>500</v>
      </c>
      <c r="H69" s="2">
        <f t="shared" si="4"/>
        <v>4.166666666666667</v>
      </c>
      <c r="I69" s="2">
        <f t="shared" si="5"/>
        <v>20.833333333333336</v>
      </c>
    </row>
    <row r="70" spans="1:9" ht="17">
      <c r="A70" s="2" t="s">
        <v>71</v>
      </c>
      <c r="B70" s="2">
        <v>5</v>
      </c>
      <c r="F70" s="2">
        <v>55</v>
      </c>
      <c r="H70" s="2">
        <f t="shared" si="4"/>
        <v>0.45833333333333331</v>
      </c>
      <c r="I70" s="2">
        <f t="shared" si="5"/>
        <v>2.2916666666666665</v>
      </c>
    </row>
    <row r="71" spans="1:9" ht="17">
      <c r="A71" s="2" t="s">
        <v>72</v>
      </c>
      <c r="B71" s="2">
        <v>5</v>
      </c>
      <c r="F71" s="2">
        <v>13</v>
      </c>
      <c r="H71" s="2">
        <f t="shared" si="4"/>
        <v>0.10833333333333334</v>
      </c>
      <c r="I71" s="2">
        <f t="shared" si="5"/>
        <v>0.54166666666666674</v>
      </c>
    </row>
    <row r="72" spans="1:9" ht="17">
      <c r="A72" s="2" t="s">
        <v>73</v>
      </c>
      <c r="B72" s="2">
        <v>5</v>
      </c>
      <c r="F72" s="2">
        <v>165</v>
      </c>
      <c r="H72" s="2">
        <f t="shared" si="4"/>
        <v>1.375</v>
      </c>
      <c r="I72" s="2">
        <f t="shared" si="5"/>
        <v>6.875</v>
      </c>
    </row>
    <row r="73" spans="1:9" ht="17">
      <c r="A73" s="2" t="s">
        <v>74</v>
      </c>
      <c r="B73" s="2">
        <v>5</v>
      </c>
      <c r="F73" s="2">
        <v>104</v>
      </c>
      <c r="H73" s="2">
        <f t="shared" si="4"/>
        <v>0.8666666666666667</v>
      </c>
      <c r="I73" s="2">
        <f t="shared" si="5"/>
        <v>4.3333333333333339</v>
      </c>
    </row>
    <row r="74" spans="1:9" ht="17">
      <c r="A74" s="2" t="s">
        <v>75</v>
      </c>
      <c r="B74" s="2">
        <v>5</v>
      </c>
      <c r="F74" s="2">
        <v>618</v>
      </c>
      <c r="H74" s="2">
        <f t="shared" si="4"/>
        <v>5.15</v>
      </c>
      <c r="I74" s="2">
        <f t="shared" si="5"/>
        <v>25.75</v>
      </c>
    </row>
    <row r="75" spans="1:9" ht="17">
      <c r="A75" s="2" t="s">
        <v>76</v>
      </c>
      <c r="B75" s="2">
        <v>5</v>
      </c>
      <c r="F75" s="2">
        <v>537</v>
      </c>
      <c r="H75" s="2">
        <f t="shared" si="4"/>
        <v>4.4749999999999996</v>
      </c>
      <c r="I75" s="2">
        <f t="shared" si="5"/>
        <v>22.375</v>
      </c>
    </row>
    <row r="76" spans="1:9" ht="17">
      <c r="A76" s="2" t="s">
        <v>77</v>
      </c>
      <c r="B76" s="2">
        <v>5</v>
      </c>
      <c r="F76" s="2">
        <v>80</v>
      </c>
      <c r="H76" s="2">
        <f t="shared" si="4"/>
        <v>0.66666666666666663</v>
      </c>
      <c r="I76" s="2">
        <f t="shared" si="5"/>
        <v>3.333333333333333</v>
      </c>
    </row>
    <row r="77" spans="1:9" ht="17">
      <c r="A77" s="2" t="s">
        <v>78</v>
      </c>
      <c r="B77" s="2">
        <v>5</v>
      </c>
      <c r="F77" s="2">
        <v>10</v>
      </c>
      <c r="H77" s="2">
        <f t="shared" si="4"/>
        <v>8.3333333333333329E-2</v>
      </c>
      <c r="I77" s="2">
        <f t="shared" si="5"/>
        <v>0.41666666666666663</v>
      </c>
    </row>
    <row r="78" spans="1:9" ht="17">
      <c r="A78" s="2" t="s">
        <v>79</v>
      </c>
      <c r="B78" s="2">
        <v>5</v>
      </c>
      <c r="F78" s="2">
        <v>350</v>
      </c>
      <c r="H78" s="2">
        <f t="shared" si="4"/>
        <v>2.9166666666666665</v>
      </c>
      <c r="I78" s="2">
        <f t="shared" si="5"/>
        <v>14.583333333333332</v>
      </c>
    </row>
    <row r="79" spans="1:9" ht="17">
      <c r="A79" s="2" t="s">
        <v>80</v>
      </c>
      <c r="B79" s="2">
        <v>5</v>
      </c>
      <c r="F79" s="2">
        <v>120</v>
      </c>
      <c r="H79" s="2">
        <f t="shared" si="4"/>
        <v>1</v>
      </c>
      <c r="I79" s="2">
        <f t="shared" si="5"/>
        <v>5</v>
      </c>
    </row>
    <row r="80" spans="1:9" ht="17">
      <c r="A80" s="2" t="s">
        <v>81</v>
      </c>
      <c r="B80" s="2">
        <v>5</v>
      </c>
      <c r="F80" s="2">
        <v>20</v>
      </c>
      <c r="H80" s="2">
        <f t="shared" si="4"/>
        <v>0.16666666666666666</v>
      </c>
      <c r="I80" s="2">
        <f t="shared" si="5"/>
        <v>0.83333333333333326</v>
      </c>
    </row>
    <row r="81" spans="1:9" ht="17">
      <c r="A81" s="2" t="s">
        <v>82</v>
      </c>
      <c r="B81" s="2">
        <v>5</v>
      </c>
      <c r="F81" s="2">
        <v>40</v>
      </c>
      <c r="H81" s="2">
        <f t="shared" ref="H81:H112" si="6">F81/G$5</f>
        <v>0.33333333333333331</v>
      </c>
      <c r="I81" s="2">
        <f t="shared" ref="I81:I112" si="7">H81*B81</f>
        <v>1.6666666666666665</v>
      </c>
    </row>
    <row r="82" spans="1:9" ht="17">
      <c r="A82" s="2" t="s">
        <v>83</v>
      </c>
      <c r="B82" s="2">
        <v>5</v>
      </c>
      <c r="F82" s="2">
        <v>22</v>
      </c>
      <c r="H82" s="2">
        <f t="shared" si="6"/>
        <v>0.18333333333333332</v>
      </c>
      <c r="I82" s="2">
        <f t="shared" si="7"/>
        <v>0.91666666666666663</v>
      </c>
    </row>
    <row r="83" spans="1:9" ht="17">
      <c r="A83" s="2" t="s">
        <v>84</v>
      </c>
      <c r="B83" s="2">
        <v>5</v>
      </c>
      <c r="F83" s="2">
        <v>200</v>
      </c>
      <c r="H83" s="2">
        <f t="shared" si="6"/>
        <v>1.6666666666666667</v>
      </c>
      <c r="I83" s="2">
        <f t="shared" si="7"/>
        <v>8.3333333333333339</v>
      </c>
    </row>
    <row r="84" spans="1:9" ht="17">
      <c r="A84" s="2" t="s">
        <v>85</v>
      </c>
      <c r="B84" s="2">
        <v>5</v>
      </c>
      <c r="F84" s="2">
        <v>11</v>
      </c>
      <c r="H84" s="2">
        <f t="shared" si="6"/>
        <v>9.166666666666666E-2</v>
      </c>
      <c r="I84" s="2">
        <f t="shared" si="7"/>
        <v>0.45833333333333331</v>
      </c>
    </row>
    <row r="85" spans="1:9" ht="17">
      <c r="A85" s="2" t="s">
        <v>86</v>
      </c>
      <c r="B85" s="2">
        <v>5</v>
      </c>
      <c r="F85" s="2">
        <v>500</v>
      </c>
      <c r="H85" s="2">
        <f t="shared" si="6"/>
        <v>4.166666666666667</v>
      </c>
      <c r="I85" s="2">
        <f t="shared" si="7"/>
        <v>20.833333333333336</v>
      </c>
    </row>
    <row r="86" spans="1:9" ht="17">
      <c r="A86" s="2" t="s">
        <v>87</v>
      </c>
      <c r="B86" s="2">
        <v>5</v>
      </c>
      <c r="F86" s="2">
        <v>100</v>
      </c>
      <c r="H86" s="2">
        <f t="shared" si="6"/>
        <v>0.83333333333333337</v>
      </c>
      <c r="I86" s="2">
        <f t="shared" si="7"/>
        <v>4.166666666666667</v>
      </c>
    </row>
    <row r="87" spans="1:9" ht="17">
      <c r="A87" s="2" t="s">
        <v>88</v>
      </c>
      <c r="B87" s="2">
        <v>5</v>
      </c>
      <c r="F87" s="2">
        <v>100</v>
      </c>
      <c r="H87" s="2">
        <f t="shared" si="6"/>
        <v>0.83333333333333337</v>
      </c>
      <c r="I87" s="2">
        <f t="shared" si="7"/>
        <v>4.166666666666667</v>
      </c>
    </row>
    <row r="88" spans="1:9" ht="17">
      <c r="A88" s="2" t="s">
        <v>89</v>
      </c>
      <c r="B88" s="2">
        <v>5</v>
      </c>
      <c r="F88" s="2">
        <v>22</v>
      </c>
      <c r="H88" s="2">
        <f t="shared" si="6"/>
        <v>0.18333333333333332</v>
      </c>
      <c r="I88" s="2">
        <f t="shared" si="7"/>
        <v>0.91666666666666663</v>
      </c>
    </row>
    <row r="89" spans="1:9" ht="17">
      <c r="A89" s="2" t="s">
        <v>90</v>
      </c>
      <c r="B89" s="2">
        <v>5</v>
      </c>
      <c r="F89" s="2">
        <v>50</v>
      </c>
      <c r="H89" s="2">
        <f t="shared" si="6"/>
        <v>0.41666666666666669</v>
      </c>
      <c r="I89" s="2">
        <f t="shared" si="7"/>
        <v>2.0833333333333335</v>
      </c>
    </row>
    <row r="90" spans="1:9" ht="17">
      <c r="A90" s="2" t="s">
        <v>91</v>
      </c>
      <c r="B90" s="2">
        <v>5</v>
      </c>
      <c r="F90" s="2">
        <v>230</v>
      </c>
      <c r="H90" s="2">
        <f t="shared" si="6"/>
        <v>1.9166666666666667</v>
      </c>
      <c r="I90" s="2">
        <f t="shared" si="7"/>
        <v>9.5833333333333339</v>
      </c>
    </row>
    <row r="91" spans="1:9" ht="17">
      <c r="A91" s="2" t="s">
        <v>92</v>
      </c>
      <c r="B91" s="2">
        <v>5</v>
      </c>
      <c r="F91" s="2">
        <v>350</v>
      </c>
      <c r="H91" s="2">
        <f t="shared" si="6"/>
        <v>2.9166666666666665</v>
      </c>
      <c r="I91" s="2">
        <f t="shared" si="7"/>
        <v>14.583333333333332</v>
      </c>
    </row>
    <row r="92" spans="1:9" ht="17">
      <c r="A92" s="2" t="s">
        <v>93</v>
      </c>
      <c r="B92" s="2">
        <v>5</v>
      </c>
      <c r="F92" s="2">
        <v>100</v>
      </c>
      <c r="H92" s="2">
        <f t="shared" si="6"/>
        <v>0.83333333333333337</v>
      </c>
      <c r="I92" s="2">
        <f t="shared" si="7"/>
        <v>4.166666666666667</v>
      </c>
    </row>
    <row r="93" spans="1:9" ht="17">
      <c r="A93" s="2" t="s">
        <v>94</v>
      </c>
      <c r="B93" s="2">
        <v>5</v>
      </c>
      <c r="F93" s="2">
        <v>60</v>
      </c>
      <c r="H93" s="2">
        <f t="shared" si="6"/>
        <v>0.5</v>
      </c>
      <c r="I93" s="2">
        <f t="shared" si="7"/>
        <v>2.5</v>
      </c>
    </row>
    <row r="94" spans="1:9" ht="17">
      <c r="A94" s="2" t="s">
        <v>95</v>
      </c>
      <c r="B94" s="2">
        <v>5</v>
      </c>
      <c r="F94" s="2">
        <v>120</v>
      </c>
      <c r="H94" s="2">
        <f t="shared" si="6"/>
        <v>1</v>
      </c>
      <c r="I94" s="2">
        <f t="shared" si="7"/>
        <v>5</v>
      </c>
    </row>
    <row r="95" spans="1:9" ht="17">
      <c r="A95" s="2" t="s">
        <v>96</v>
      </c>
      <c r="B95" s="2">
        <v>5</v>
      </c>
      <c r="F95" s="2">
        <v>100</v>
      </c>
      <c r="H95" s="2">
        <f t="shared" si="6"/>
        <v>0.83333333333333337</v>
      </c>
      <c r="I95" s="2">
        <f t="shared" si="7"/>
        <v>4.166666666666667</v>
      </c>
    </row>
    <row r="96" spans="1:9" ht="17">
      <c r="A96" s="2" t="s">
        <v>97</v>
      </c>
      <c r="B96" s="2">
        <v>5</v>
      </c>
      <c r="F96" s="2">
        <v>250</v>
      </c>
      <c r="H96" s="2">
        <f t="shared" si="6"/>
        <v>2.0833333333333335</v>
      </c>
      <c r="I96" s="2">
        <f t="shared" si="7"/>
        <v>10.416666666666668</v>
      </c>
    </row>
    <row r="97" spans="1:9" ht="17">
      <c r="A97" s="2" t="s">
        <v>98</v>
      </c>
      <c r="B97" s="2">
        <v>5</v>
      </c>
      <c r="F97" s="2">
        <v>35</v>
      </c>
      <c r="H97" s="2">
        <f t="shared" si="6"/>
        <v>0.29166666666666669</v>
      </c>
      <c r="I97" s="2">
        <f t="shared" si="7"/>
        <v>1.4583333333333335</v>
      </c>
    </row>
    <row r="98" spans="1:9" ht="17">
      <c r="A98" s="2" t="s">
        <v>99</v>
      </c>
      <c r="B98" s="2">
        <v>5</v>
      </c>
      <c r="F98" s="2">
        <v>40</v>
      </c>
      <c r="H98" s="2">
        <f t="shared" si="6"/>
        <v>0.33333333333333331</v>
      </c>
      <c r="I98" s="2">
        <f t="shared" si="7"/>
        <v>1.6666666666666665</v>
      </c>
    </row>
    <row r="99" spans="1:9" ht="17">
      <c r="A99" s="2" t="s">
        <v>100</v>
      </c>
      <c r="B99" s="2">
        <v>5</v>
      </c>
      <c r="F99" s="2">
        <v>15</v>
      </c>
      <c r="H99" s="2">
        <f t="shared" si="6"/>
        <v>0.125</v>
      </c>
      <c r="I99" s="2">
        <f t="shared" si="7"/>
        <v>0.625</v>
      </c>
    </row>
    <row r="100" spans="1:9" ht="17">
      <c r="A100" s="2" t="s">
        <v>101</v>
      </c>
      <c r="B100" s="2">
        <v>5</v>
      </c>
      <c r="F100" s="2">
        <v>40</v>
      </c>
      <c r="H100" s="2">
        <f t="shared" si="6"/>
        <v>0.33333333333333331</v>
      </c>
      <c r="I100" s="2">
        <f t="shared" si="7"/>
        <v>1.6666666666666665</v>
      </c>
    </row>
    <row r="101" spans="1:9" ht="17">
      <c r="A101" s="2" t="s">
        <v>102</v>
      </c>
      <c r="B101" s="2">
        <v>5</v>
      </c>
      <c r="F101" s="2">
        <v>16</v>
      </c>
      <c r="H101" s="2">
        <f t="shared" si="6"/>
        <v>0.13333333333333333</v>
      </c>
      <c r="I101" s="2">
        <f t="shared" si="7"/>
        <v>0.66666666666666663</v>
      </c>
    </row>
    <row r="102" spans="1:9" ht="17">
      <c r="A102" s="2" t="s">
        <v>103</v>
      </c>
      <c r="B102" s="2">
        <v>5</v>
      </c>
      <c r="F102" s="2">
        <v>67</v>
      </c>
      <c r="H102" s="2">
        <f t="shared" si="6"/>
        <v>0.55833333333333335</v>
      </c>
      <c r="I102" s="2">
        <f t="shared" si="7"/>
        <v>2.791666666666667</v>
      </c>
    </row>
    <row r="103" spans="1:9" ht="17">
      <c r="A103" s="2" t="s">
        <v>104</v>
      </c>
      <c r="B103" s="2">
        <v>5</v>
      </c>
      <c r="F103" s="2">
        <v>140</v>
      </c>
      <c r="H103" s="2">
        <f t="shared" si="6"/>
        <v>1.1666666666666667</v>
      </c>
      <c r="I103" s="2">
        <f t="shared" si="7"/>
        <v>5.8333333333333339</v>
      </c>
    </row>
    <row r="104" spans="1:9" ht="17">
      <c r="A104" s="2" t="s">
        <v>105</v>
      </c>
      <c r="B104" s="2">
        <v>5</v>
      </c>
      <c r="F104" s="2">
        <v>900</v>
      </c>
      <c r="H104" s="2">
        <f t="shared" si="6"/>
        <v>7.5</v>
      </c>
      <c r="I104" s="2">
        <f t="shared" si="7"/>
        <v>37.5</v>
      </c>
    </row>
    <row r="105" spans="1:9" ht="17">
      <c r="A105" s="2" t="s">
        <v>106</v>
      </c>
      <c r="B105" s="2">
        <v>5</v>
      </c>
      <c r="F105" s="2">
        <v>350</v>
      </c>
      <c r="H105" s="2">
        <f t="shared" si="6"/>
        <v>2.9166666666666665</v>
      </c>
      <c r="I105" s="2">
        <f t="shared" si="7"/>
        <v>14.583333333333332</v>
      </c>
    </row>
    <row r="106" spans="1:9" ht="17">
      <c r="A106" s="2" t="s">
        <v>107</v>
      </c>
      <c r="B106" s="2">
        <v>5</v>
      </c>
      <c r="F106" s="2">
        <v>42</v>
      </c>
      <c r="H106" s="2">
        <f t="shared" si="6"/>
        <v>0.35</v>
      </c>
      <c r="I106" s="2">
        <f t="shared" si="7"/>
        <v>1.75</v>
      </c>
    </row>
    <row r="107" spans="1:9" ht="17">
      <c r="A107" s="2" t="s">
        <v>108</v>
      </c>
      <c r="B107" s="2">
        <v>5</v>
      </c>
      <c r="F107" s="2">
        <v>200</v>
      </c>
      <c r="H107" s="2">
        <f t="shared" si="6"/>
        <v>1.6666666666666667</v>
      </c>
      <c r="I107" s="2">
        <f t="shared" si="7"/>
        <v>8.3333333333333339</v>
      </c>
    </row>
    <row r="108" spans="1:9" ht="17">
      <c r="A108" s="2" t="s">
        <v>109</v>
      </c>
      <c r="B108" s="2">
        <v>5</v>
      </c>
      <c r="F108" s="2">
        <v>17</v>
      </c>
      <c r="H108" s="2">
        <f t="shared" si="6"/>
        <v>0.14166666666666666</v>
      </c>
      <c r="I108" s="2">
        <f t="shared" si="7"/>
        <v>0.70833333333333326</v>
      </c>
    </row>
    <row r="109" spans="1:9" ht="17">
      <c r="A109" s="2" t="s">
        <v>110</v>
      </c>
      <c r="B109" s="2">
        <v>5</v>
      </c>
      <c r="F109" s="2">
        <v>250</v>
      </c>
      <c r="H109" s="2">
        <f t="shared" si="6"/>
        <v>2.0833333333333335</v>
      </c>
      <c r="I109" s="2">
        <f t="shared" si="7"/>
        <v>10.416666666666668</v>
      </c>
    </row>
    <row r="110" spans="1:9" ht="17">
      <c r="A110" s="2" t="s">
        <v>111</v>
      </c>
      <c r="B110" s="2">
        <v>5</v>
      </c>
      <c r="F110" s="2">
        <v>650</v>
      </c>
      <c r="H110" s="2">
        <f t="shared" si="6"/>
        <v>5.416666666666667</v>
      </c>
      <c r="I110" s="2">
        <f t="shared" si="7"/>
        <v>27.083333333333336</v>
      </c>
    </row>
    <row r="111" spans="1:9" ht="17">
      <c r="A111" s="2" t="s">
        <v>112</v>
      </c>
      <c r="B111" s="2">
        <v>5</v>
      </c>
      <c r="F111" s="2">
        <v>250</v>
      </c>
      <c r="H111" s="2">
        <f t="shared" si="6"/>
        <v>2.0833333333333335</v>
      </c>
      <c r="I111" s="2">
        <f t="shared" si="7"/>
        <v>10.416666666666668</v>
      </c>
    </row>
    <row r="112" spans="1:9" ht="17">
      <c r="A112" s="2" t="s">
        <v>113</v>
      </c>
      <c r="B112" s="2">
        <v>5</v>
      </c>
      <c r="F112" s="2">
        <v>250</v>
      </c>
      <c r="H112" s="2">
        <f t="shared" si="6"/>
        <v>2.0833333333333335</v>
      </c>
      <c r="I112" s="2">
        <f t="shared" si="7"/>
        <v>10.416666666666668</v>
      </c>
    </row>
    <row r="113" spans="1:9" ht="17">
      <c r="A113" s="2" t="s">
        <v>114</v>
      </c>
      <c r="B113" s="2">
        <v>5</v>
      </c>
      <c r="F113" s="2">
        <v>1250</v>
      </c>
      <c r="H113" s="2">
        <f t="shared" ref="H113:H122" si="8">F113/G$5</f>
        <v>10.416666666666666</v>
      </c>
      <c r="I113" s="2">
        <f t="shared" ref="I113:I122" si="9">H113*B113</f>
        <v>52.083333333333329</v>
      </c>
    </row>
    <row r="114" spans="1:9" ht="17">
      <c r="A114" s="2" t="s">
        <v>115</v>
      </c>
      <c r="B114" s="2">
        <v>5</v>
      </c>
      <c r="F114" s="2">
        <v>100</v>
      </c>
      <c r="H114" s="2">
        <f t="shared" si="8"/>
        <v>0.83333333333333337</v>
      </c>
      <c r="I114" s="2">
        <f t="shared" si="9"/>
        <v>4.166666666666667</v>
      </c>
    </row>
    <row r="115" spans="1:9" ht="17">
      <c r="A115" s="2" t="s">
        <v>116</v>
      </c>
      <c r="B115" s="2">
        <v>5</v>
      </c>
      <c r="F115" s="2">
        <v>350</v>
      </c>
      <c r="H115" s="2">
        <f t="shared" si="8"/>
        <v>2.9166666666666665</v>
      </c>
      <c r="I115" s="2">
        <f t="shared" si="9"/>
        <v>14.583333333333332</v>
      </c>
    </row>
    <row r="116" spans="1:9" ht="17">
      <c r="A116" s="2" t="s">
        <v>87</v>
      </c>
      <c r="B116" s="2">
        <v>5</v>
      </c>
      <c r="F116" s="2">
        <v>100</v>
      </c>
      <c r="H116" s="2">
        <f t="shared" si="8"/>
        <v>0.83333333333333337</v>
      </c>
      <c r="I116" s="2">
        <f t="shared" si="9"/>
        <v>4.166666666666667</v>
      </c>
    </row>
    <row r="117" spans="1:9" ht="17">
      <c r="A117" s="2" t="s">
        <v>117</v>
      </c>
      <c r="B117" s="2">
        <v>5</v>
      </c>
      <c r="F117" s="2">
        <v>120</v>
      </c>
      <c r="H117" s="2">
        <f t="shared" si="8"/>
        <v>1</v>
      </c>
      <c r="I117" s="2">
        <f t="shared" si="9"/>
        <v>5</v>
      </c>
    </row>
    <row r="118" spans="1:9" ht="17">
      <c r="A118" s="2" t="s">
        <v>87</v>
      </c>
      <c r="B118" s="2">
        <v>5</v>
      </c>
      <c r="F118" s="2">
        <v>100</v>
      </c>
      <c r="H118" s="2">
        <f t="shared" si="8"/>
        <v>0.83333333333333337</v>
      </c>
      <c r="I118" s="2">
        <f t="shared" si="9"/>
        <v>4.166666666666667</v>
      </c>
    </row>
    <row r="119" spans="1:9" ht="17">
      <c r="A119" s="2" t="s">
        <v>87</v>
      </c>
      <c r="B119" s="2">
        <v>5</v>
      </c>
      <c r="F119" s="2">
        <v>100</v>
      </c>
      <c r="H119" s="2">
        <f t="shared" si="8"/>
        <v>0.83333333333333337</v>
      </c>
      <c r="I119" s="2">
        <f t="shared" si="9"/>
        <v>4.166666666666667</v>
      </c>
    </row>
    <row r="120" spans="1:9" ht="17">
      <c r="A120" s="2" t="s">
        <v>87</v>
      </c>
      <c r="B120" s="2">
        <v>5</v>
      </c>
      <c r="F120" s="2">
        <v>100</v>
      </c>
      <c r="H120" s="2">
        <f t="shared" si="8"/>
        <v>0.83333333333333337</v>
      </c>
      <c r="I120" s="2">
        <f t="shared" si="9"/>
        <v>4.166666666666667</v>
      </c>
    </row>
    <row r="121" spans="1:9" ht="17">
      <c r="A121" s="2" t="s">
        <v>87</v>
      </c>
      <c r="B121" s="2">
        <v>5</v>
      </c>
      <c r="F121" s="2">
        <v>100</v>
      </c>
      <c r="H121" s="2">
        <f t="shared" si="8"/>
        <v>0.83333333333333337</v>
      </c>
      <c r="I121" s="2">
        <f t="shared" si="9"/>
        <v>4.166666666666667</v>
      </c>
    </row>
    <row r="122" spans="1:9" ht="18" thickBot="1">
      <c r="A122" s="2" t="s">
        <v>87</v>
      </c>
      <c r="B122" s="2">
        <v>5</v>
      </c>
      <c r="F122" s="2">
        <v>100</v>
      </c>
      <c r="H122" s="2">
        <f t="shared" si="8"/>
        <v>0.83333333333333337</v>
      </c>
      <c r="I122" s="2">
        <f t="shared" si="9"/>
        <v>4.166666666666667</v>
      </c>
    </row>
    <row r="123" spans="1:9" ht="18" thickBot="1">
      <c r="H123" s="7" t="s">
        <v>32</v>
      </c>
      <c r="I123" s="8">
        <f>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</f>
        <v>708.12499999999977</v>
      </c>
    </row>
    <row r="127" spans="1:9" ht="34">
      <c r="A127" s="2" t="s">
        <v>118</v>
      </c>
      <c r="B127" s="2">
        <f>B128+B129+B130+B131+B132+B133+B134+B135+B136+B137+B138+B139+B140+B141</f>
        <v>36.5</v>
      </c>
      <c r="C127" s="2" t="s">
        <v>119</v>
      </c>
      <c r="D127" s="2" t="s">
        <v>120</v>
      </c>
      <c r="E127" s="2" t="s">
        <v>121</v>
      </c>
    </row>
    <row r="128" spans="1:9" ht="17">
      <c r="A128" s="2" t="s">
        <v>122</v>
      </c>
      <c r="B128" s="2">
        <v>4</v>
      </c>
      <c r="F128" s="2">
        <v>300</v>
      </c>
      <c r="H128" s="2">
        <f t="shared" ref="H128:H141" si="10">F128/G$5</f>
        <v>2.5</v>
      </c>
      <c r="I128" s="2">
        <f t="shared" ref="I128:I141" si="11">H128*B128</f>
        <v>10</v>
      </c>
    </row>
    <row r="129" spans="1:9" ht="17">
      <c r="A129" s="2" t="s">
        <v>123</v>
      </c>
      <c r="B129" s="2">
        <v>4</v>
      </c>
      <c r="F129" s="2">
        <v>128</v>
      </c>
      <c r="H129" s="2">
        <f t="shared" si="10"/>
        <v>1.0666666666666667</v>
      </c>
      <c r="I129" s="2">
        <f t="shared" si="11"/>
        <v>4.2666666666666666</v>
      </c>
    </row>
    <row r="130" spans="1:9" ht="17">
      <c r="A130" s="2" t="s">
        <v>70</v>
      </c>
      <c r="B130" s="2">
        <v>2</v>
      </c>
      <c r="F130" s="2">
        <v>250</v>
      </c>
      <c r="H130" s="2">
        <f t="shared" si="10"/>
        <v>2.0833333333333335</v>
      </c>
      <c r="I130" s="2">
        <f t="shared" si="11"/>
        <v>4.166666666666667</v>
      </c>
    </row>
    <row r="131" spans="1:9" ht="17">
      <c r="A131" s="2" t="s">
        <v>124</v>
      </c>
      <c r="B131" s="2">
        <v>4</v>
      </c>
      <c r="F131" s="2">
        <v>140</v>
      </c>
      <c r="H131" s="2">
        <f t="shared" si="10"/>
        <v>1.1666666666666667</v>
      </c>
      <c r="I131" s="2">
        <f t="shared" si="11"/>
        <v>4.666666666666667</v>
      </c>
    </row>
    <row r="132" spans="1:9" ht="17">
      <c r="A132" s="2" t="s">
        <v>125</v>
      </c>
      <c r="B132" s="2">
        <v>1</v>
      </c>
      <c r="F132" s="2">
        <v>130</v>
      </c>
      <c r="H132" s="2">
        <f t="shared" si="10"/>
        <v>1.0833333333333333</v>
      </c>
      <c r="I132" s="2">
        <f t="shared" si="11"/>
        <v>1.0833333333333333</v>
      </c>
    </row>
    <row r="133" spans="1:9" ht="17">
      <c r="A133" s="2" t="s">
        <v>126</v>
      </c>
      <c r="B133" s="2">
        <v>5</v>
      </c>
      <c r="F133" s="2">
        <v>700</v>
      </c>
      <c r="H133" s="2">
        <f t="shared" si="10"/>
        <v>5.833333333333333</v>
      </c>
      <c r="I133" s="2">
        <f t="shared" si="11"/>
        <v>29.166666666666664</v>
      </c>
    </row>
    <row r="134" spans="1:9" ht="17">
      <c r="A134" s="2" t="s">
        <v>127</v>
      </c>
      <c r="B134" s="2">
        <v>2</v>
      </c>
      <c r="F134" s="2">
        <v>610</v>
      </c>
      <c r="H134" s="2">
        <f t="shared" si="10"/>
        <v>5.083333333333333</v>
      </c>
      <c r="I134" s="2">
        <f t="shared" si="11"/>
        <v>10.166666666666666</v>
      </c>
    </row>
    <row r="135" spans="1:9" ht="17">
      <c r="A135" s="2" t="s">
        <v>128</v>
      </c>
      <c r="B135" s="2">
        <v>1</v>
      </c>
      <c r="F135" s="2">
        <v>700</v>
      </c>
      <c r="H135" s="2">
        <f t="shared" si="10"/>
        <v>5.833333333333333</v>
      </c>
      <c r="I135" s="2">
        <f t="shared" si="11"/>
        <v>5.833333333333333</v>
      </c>
    </row>
    <row r="136" spans="1:9" ht="17">
      <c r="A136" s="2" t="s">
        <v>129</v>
      </c>
      <c r="B136" s="2">
        <v>1</v>
      </c>
      <c r="F136" s="2">
        <v>560</v>
      </c>
      <c r="H136" s="2">
        <f t="shared" si="10"/>
        <v>4.666666666666667</v>
      </c>
      <c r="I136" s="2">
        <f t="shared" si="11"/>
        <v>4.666666666666667</v>
      </c>
    </row>
    <row r="137" spans="1:9" ht="17">
      <c r="A137" s="2" t="s">
        <v>130</v>
      </c>
      <c r="B137" s="2">
        <v>2</v>
      </c>
      <c r="F137" s="2">
        <v>95</v>
      </c>
      <c r="H137" s="2">
        <f t="shared" si="10"/>
        <v>0.79166666666666663</v>
      </c>
      <c r="I137" s="2">
        <f t="shared" si="11"/>
        <v>1.5833333333333333</v>
      </c>
    </row>
    <row r="138" spans="1:9" ht="17">
      <c r="A138" s="2" t="s">
        <v>131</v>
      </c>
      <c r="B138" s="2">
        <v>1</v>
      </c>
      <c r="F138" s="2">
        <v>259</v>
      </c>
      <c r="H138" s="2">
        <f t="shared" si="10"/>
        <v>2.1583333333333332</v>
      </c>
      <c r="I138" s="2">
        <f t="shared" si="11"/>
        <v>2.1583333333333332</v>
      </c>
    </row>
    <row r="139" spans="1:9" ht="17">
      <c r="A139" s="2" t="s">
        <v>132</v>
      </c>
      <c r="B139" s="2">
        <v>1</v>
      </c>
      <c r="F139" s="2">
        <v>250</v>
      </c>
      <c r="H139" s="2">
        <f t="shared" si="10"/>
        <v>2.0833333333333335</v>
      </c>
      <c r="I139" s="2">
        <f t="shared" si="11"/>
        <v>2.0833333333333335</v>
      </c>
    </row>
    <row r="140" spans="1:9" ht="17">
      <c r="A140" s="2" t="s">
        <v>133</v>
      </c>
      <c r="B140" s="2">
        <v>1</v>
      </c>
      <c r="F140" s="2">
        <v>125</v>
      </c>
      <c r="H140" s="2">
        <f t="shared" si="10"/>
        <v>1.0416666666666667</v>
      </c>
      <c r="I140" s="2">
        <f t="shared" si="11"/>
        <v>1.0416666666666667</v>
      </c>
    </row>
    <row r="141" spans="1:9" ht="18" thickBot="1">
      <c r="A141" s="2" t="s">
        <v>134</v>
      </c>
      <c r="B141" s="2">
        <v>7.5</v>
      </c>
      <c r="F141" s="2">
        <v>250</v>
      </c>
      <c r="H141" s="2">
        <f t="shared" si="10"/>
        <v>2.0833333333333335</v>
      </c>
      <c r="I141" s="2">
        <f t="shared" si="11"/>
        <v>15.625000000000002</v>
      </c>
    </row>
    <row r="142" spans="1:9" ht="18" thickBot="1">
      <c r="H142" s="7" t="s">
        <v>32</v>
      </c>
      <c r="I142" s="8">
        <f>I128+I129+I130+I131+I132+I133+I134+I135+I136+I137+I138+I139+I140+I141</f>
        <v>96.508333333333326</v>
      </c>
    </row>
    <row r="146" spans="1:9" ht="17">
      <c r="A146" s="2" t="s">
        <v>135</v>
      </c>
      <c r="B146" s="2">
        <f>B147+B148+B149+B150+B151+B152+B153+B154+B155+B156+B157+B158+B159+B160+B161+B162+B163+B164+B165+B166+B167+B168+B169+B170+B171+B172+B173+B174+B175+B176+B177+B178+B179+B180+B181+B182+B183+B184+B185+B186+B187+B188+B189+B190</f>
        <v>17.700000000000003</v>
      </c>
      <c r="C146" s="2" t="s">
        <v>121</v>
      </c>
      <c r="D146" s="2" t="s">
        <v>136</v>
      </c>
      <c r="E146" s="2" t="s">
        <v>137</v>
      </c>
    </row>
    <row r="147" spans="1:9" ht="17">
      <c r="A147" s="2" t="s">
        <v>138</v>
      </c>
      <c r="B147" s="2">
        <v>0.4</v>
      </c>
      <c r="F147" s="2">
        <v>910</v>
      </c>
      <c r="H147" s="2">
        <f t="shared" ref="H147:H190" si="12">F147/G$5</f>
        <v>7.583333333333333</v>
      </c>
      <c r="I147" s="2">
        <f t="shared" ref="I147:I190" si="13">H147*B147</f>
        <v>3.0333333333333332</v>
      </c>
    </row>
    <row r="148" spans="1:9" ht="17">
      <c r="A148" s="2" t="s">
        <v>139</v>
      </c>
      <c r="B148" s="2">
        <v>0.4</v>
      </c>
      <c r="F148" s="2">
        <v>880</v>
      </c>
      <c r="H148" s="2">
        <f t="shared" si="12"/>
        <v>7.333333333333333</v>
      </c>
      <c r="I148" s="2">
        <f t="shared" si="13"/>
        <v>2.9333333333333336</v>
      </c>
    </row>
    <row r="149" spans="1:9" ht="17">
      <c r="A149" s="2" t="s">
        <v>140</v>
      </c>
      <c r="B149" s="2">
        <v>0.4</v>
      </c>
      <c r="F149" s="2">
        <v>4200</v>
      </c>
      <c r="H149" s="2">
        <f t="shared" si="12"/>
        <v>35</v>
      </c>
      <c r="I149" s="2">
        <f t="shared" si="13"/>
        <v>14</v>
      </c>
    </row>
    <row r="150" spans="1:9" ht="17">
      <c r="A150" s="2" t="s">
        <v>141</v>
      </c>
      <c r="B150" s="2">
        <v>0.4</v>
      </c>
      <c r="F150" s="2">
        <v>450</v>
      </c>
      <c r="H150" s="2">
        <f t="shared" si="12"/>
        <v>3.75</v>
      </c>
      <c r="I150" s="2">
        <f t="shared" si="13"/>
        <v>1.5</v>
      </c>
    </row>
    <row r="151" spans="1:9" ht="17">
      <c r="A151" s="2" t="s">
        <v>142</v>
      </c>
      <c r="B151" s="2">
        <v>0.4</v>
      </c>
      <c r="F151" s="2">
        <v>2500</v>
      </c>
      <c r="H151" s="2">
        <f t="shared" si="12"/>
        <v>20.833333333333332</v>
      </c>
      <c r="I151" s="2">
        <f t="shared" si="13"/>
        <v>8.3333333333333339</v>
      </c>
    </row>
    <row r="152" spans="1:9" ht="17">
      <c r="A152" s="2" t="s">
        <v>143</v>
      </c>
      <c r="B152" s="2">
        <v>0.4</v>
      </c>
      <c r="F152" s="2">
        <v>3999</v>
      </c>
      <c r="H152" s="2">
        <f t="shared" si="12"/>
        <v>33.325000000000003</v>
      </c>
      <c r="I152" s="2">
        <f t="shared" si="13"/>
        <v>13.330000000000002</v>
      </c>
    </row>
    <row r="153" spans="1:9" ht="17">
      <c r="A153" s="2" t="s">
        <v>144</v>
      </c>
      <c r="B153" s="2">
        <v>0.4</v>
      </c>
      <c r="F153" s="2">
        <v>2000</v>
      </c>
      <c r="H153" s="2">
        <f t="shared" si="12"/>
        <v>16.666666666666668</v>
      </c>
      <c r="I153" s="2">
        <f t="shared" si="13"/>
        <v>6.6666666666666679</v>
      </c>
    </row>
    <row r="154" spans="1:9" ht="17">
      <c r="A154" s="2" t="s">
        <v>145</v>
      </c>
      <c r="B154" s="2">
        <v>0.4</v>
      </c>
      <c r="F154" s="2">
        <v>2000</v>
      </c>
      <c r="H154" s="2">
        <f t="shared" si="12"/>
        <v>16.666666666666668</v>
      </c>
      <c r="I154" s="2">
        <f t="shared" si="13"/>
        <v>6.6666666666666679</v>
      </c>
    </row>
    <row r="155" spans="1:9" ht="17">
      <c r="A155" s="2" t="s">
        <v>146</v>
      </c>
      <c r="B155" s="2">
        <v>0.4</v>
      </c>
      <c r="F155" s="2">
        <v>900</v>
      </c>
      <c r="H155" s="2">
        <f t="shared" si="12"/>
        <v>7.5</v>
      </c>
      <c r="I155" s="2">
        <f t="shared" si="13"/>
        <v>3</v>
      </c>
    </row>
    <row r="156" spans="1:9" ht="17">
      <c r="A156" s="2" t="s">
        <v>147</v>
      </c>
      <c r="B156" s="2">
        <v>0.4</v>
      </c>
      <c r="F156" s="2">
        <v>2000</v>
      </c>
      <c r="H156" s="2">
        <f t="shared" si="12"/>
        <v>16.666666666666668</v>
      </c>
      <c r="I156" s="2">
        <f t="shared" si="13"/>
        <v>6.6666666666666679</v>
      </c>
    </row>
    <row r="157" spans="1:9" ht="17">
      <c r="A157" s="2" t="s">
        <v>148</v>
      </c>
      <c r="B157" s="2">
        <v>0.4</v>
      </c>
      <c r="F157" s="2">
        <v>809</v>
      </c>
      <c r="H157" s="2">
        <f t="shared" si="12"/>
        <v>6.7416666666666663</v>
      </c>
      <c r="I157" s="2">
        <f t="shared" si="13"/>
        <v>2.6966666666666668</v>
      </c>
    </row>
    <row r="158" spans="1:9" ht="17">
      <c r="A158" s="2" t="s">
        <v>149</v>
      </c>
      <c r="B158" s="2">
        <v>0.4</v>
      </c>
      <c r="F158" s="2">
        <v>900</v>
      </c>
      <c r="H158" s="2">
        <f t="shared" si="12"/>
        <v>7.5</v>
      </c>
      <c r="I158" s="2">
        <f t="shared" si="13"/>
        <v>3</v>
      </c>
    </row>
    <row r="159" spans="1:9" ht="17">
      <c r="A159" s="2" t="s">
        <v>150</v>
      </c>
      <c r="B159" s="2">
        <v>0.4</v>
      </c>
      <c r="F159" s="2">
        <v>2000</v>
      </c>
      <c r="H159" s="2">
        <f t="shared" si="12"/>
        <v>16.666666666666668</v>
      </c>
      <c r="I159" s="2">
        <f t="shared" si="13"/>
        <v>6.6666666666666679</v>
      </c>
    </row>
    <row r="160" spans="1:9" ht="17">
      <c r="A160" s="2" t="s">
        <v>151</v>
      </c>
      <c r="B160" s="2">
        <v>0.4</v>
      </c>
      <c r="F160" s="2">
        <v>655</v>
      </c>
      <c r="H160" s="2">
        <f t="shared" si="12"/>
        <v>5.458333333333333</v>
      </c>
      <c r="I160" s="2">
        <f t="shared" si="13"/>
        <v>2.1833333333333331</v>
      </c>
    </row>
    <row r="161" spans="1:9" ht="17">
      <c r="A161" s="2" t="s">
        <v>152</v>
      </c>
      <c r="B161" s="2">
        <v>0.4</v>
      </c>
      <c r="F161" s="2">
        <v>1500</v>
      </c>
      <c r="H161" s="2">
        <f t="shared" si="12"/>
        <v>12.5</v>
      </c>
      <c r="I161" s="2">
        <f t="shared" si="13"/>
        <v>5</v>
      </c>
    </row>
    <row r="162" spans="1:9" ht="17">
      <c r="A162" s="2" t="s">
        <v>153</v>
      </c>
      <c r="B162" s="2">
        <v>0.4</v>
      </c>
      <c r="F162" s="2">
        <v>800</v>
      </c>
      <c r="H162" s="2">
        <f t="shared" si="12"/>
        <v>6.666666666666667</v>
      </c>
      <c r="I162" s="2">
        <f t="shared" si="13"/>
        <v>2.666666666666667</v>
      </c>
    </row>
    <row r="163" spans="1:9" ht="17">
      <c r="A163" s="2" t="s">
        <v>154</v>
      </c>
      <c r="B163" s="2">
        <v>0.4</v>
      </c>
      <c r="F163" s="2">
        <v>450</v>
      </c>
      <c r="H163" s="2">
        <f t="shared" si="12"/>
        <v>3.75</v>
      </c>
      <c r="I163" s="2">
        <f t="shared" si="13"/>
        <v>1.5</v>
      </c>
    </row>
    <row r="164" spans="1:9" ht="17">
      <c r="A164" s="2" t="s">
        <v>155</v>
      </c>
      <c r="B164" s="2">
        <v>0.4</v>
      </c>
      <c r="F164" s="2">
        <v>550</v>
      </c>
      <c r="H164" s="2">
        <f t="shared" si="12"/>
        <v>4.583333333333333</v>
      </c>
      <c r="I164" s="2">
        <f t="shared" si="13"/>
        <v>1.8333333333333333</v>
      </c>
    </row>
    <row r="165" spans="1:9" ht="17">
      <c r="A165" s="2" t="s">
        <v>156</v>
      </c>
      <c r="B165" s="2">
        <v>0.4</v>
      </c>
      <c r="F165" s="2">
        <v>200</v>
      </c>
      <c r="H165" s="2">
        <f t="shared" si="12"/>
        <v>1.6666666666666667</v>
      </c>
      <c r="I165" s="2">
        <f t="shared" si="13"/>
        <v>0.66666666666666674</v>
      </c>
    </row>
    <row r="166" spans="1:9" ht="17">
      <c r="A166" s="2" t="s">
        <v>157</v>
      </c>
      <c r="B166" s="2">
        <v>0.4</v>
      </c>
      <c r="F166" s="2">
        <v>650</v>
      </c>
      <c r="H166" s="2">
        <f t="shared" si="12"/>
        <v>5.416666666666667</v>
      </c>
      <c r="I166" s="2">
        <f t="shared" si="13"/>
        <v>2.166666666666667</v>
      </c>
    </row>
    <row r="167" spans="1:9" ht="17">
      <c r="A167" s="2" t="s">
        <v>158</v>
      </c>
      <c r="B167" s="2">
        <v>0.4</v>
      </c>
      <c r="F167" s="2">
        <v>335</v>
      </c>
      <c r="H167" s="2">
        <f t="shared" si="12"/>
        <v>2.7916666666666665</v>
      </c>
      <c r="I167" s="2">
        <f t="shared" si="13"/>
        <v>1.1166666666666667</v>
      </c>
    </row>
    <row r="168" spans="1:9" ht="17">
      <c r="A168" s="2" t="s">
        <v>159</v>
      </c>
      <c r="B168" s="2">
        <v>0.4</v>
      </c>
      <c r="F168" s="2">
        <v>700</v>
      </c>
      <c r="H168" s="2">
        <f t="shared" si="12"/>
        <v>5.833333333333333</v>
      </c>
      <c r="I168" s="2">
        <f t="shared" si="13"/>
        <v>2.3333333333333335</v>
      </c>
    </row>
    <row r="169" spans="1:9" ht="17">
      <c r="A169" s="2" t="s">
        <v>160</v>
      </c>
      <c r="B169" s="2">
        <v>0.4</v>
      </c>
      <c r="F169" s="2">
        <v>1000</v>
      </c>
      <c r="H169" s="2">
        <f t="shared" si="12"/>
        <v>8.3333333333333339</v>
      </c>
      <c r="I169" s="2">
        <f t="shared" si="13"/>
        <v>3.3333333333333339</v>
      </c>
    </row>
    <row r="170" spans="1:9" ht="17">
      <c r="A170" s="2" t="s">
        <v>161</v>
      </c>
      <c r="B170" s="2">
        <v>0.4</v>
      </c>
      <c r="F170" s="2">
        <v>1950</v>
      </c>
      <c r="H170" s="2">
        <f t="shared" si="12"/>
        <v>16.25</v>
      </c>
      <c r="I170" s="2">
        <f t="shared" si="13"/>
        <v>6.5</v>
      </c>
    </row>
    <row r="171" spans="1:9" ht="17">
      <c r="A171" s="2" t="s">
        <v>162</v>
      </c>
      <c r="B171" s="2">
        <v>0.4</v>
      </c>
      <c r="F171" s="2">
        <v>555</v>
      </c>
      <c r="H171" s="2">
        <f t="shared" si="12"/>
        <v>4.625</v>
      </c>
      <c r="I171" s="2">
        <f t="shared" si="13"/>
        <v>1.85</v>
      </c>
    </row>
    <row r="172" spans="1:9" ht="17">
      <c r="A172" s="2" t="s">
        <v>163</v>
      </c>
      <c r="B172" s="2">
        <v>0.4</v>
      </c>
      <c r="F172" s="2">
        <v>700</v>
      </c>
      <c r="H172" s="2">
        <f t="shared" si="12"/>
        <v>5.833333333333333</v>
      </c>
      <c r="I172" s="2">
        <f t="shared" si="13"/>
        <v>2.3333333333333335</v>
      </c>
    </row>
    <row r="173" spans="1:9" ht="17">
      <c r="A173" s="2" t="s">
        <v>164</v>
      </c>
      <c r="B173" s="2">
        <v>0.4</v>
      </c>
      <c r="F173" s="2">
        <v>600</v>
      </c>
      <c r="H173" s="2">
        <f t="shared" si="12"/>
        <v>5</v>
      </c>
      <c r="I173" s="2">
        <f t="shared" si="13"/>
        <v>2</v>
      </c>
    </row>
    <row r="174" spans="1:9" ht="17">
      <c r="A174" s="2" t="s">
        <v>165</v>
      </c>
      <c r="B174" s="2">
        <v>0.4</v>
      </c>
      <c r="F174" s="2">
        <v>500</v>
      </c>
      <c r="H174" s="2">
        <f t="shared" si="12"/>
        <v>4.166666666666667</v>
      </c>
      <c r="I174" s="2">
        <f t="shared" si="13"/>
        <v>1.666666666666667</v>
      </c>
    </row>
    <row r="175" spans="1:9" ht="17">
      <c r="A175" s="2" t="s">
        <v>166</v>
      </c>
      <c r="B175" s="2">
        <v>0.4</v>
      </c>
      <c r="F175" s="2">
        <v>750</v>
      </c>
      <c r="H175" s="2">
        <f t="shared" si="12"/>
        <v>6.25</v>
      </c>
      <c r="I175" s="2">
        <f t="shared" si="13"/>
        <v>2.5</v>
      </c>
    </row>
    <row r="176" spans="1:9" ht="17">
      <c r="A176" s="2" t="s">
        <v>167</v>
      </c>
      <c r="B176" s="2">
        <v>0.4</v>
      </c>
      <c r="F176" s="2">
        <v>1000</v>
      </c>
      <c r="H176" s="2">
        <f t="shared" si="12"/>
        <v>8.3333333333333339</v>
      </c>
      <c r="I176" s="2">
        <f t="shared" si="13"/>
        <v>3.3333333333333339</v>
      </c>
    </row>
    <row r="177" spans="1:9" ht="17">
      <c r="A177" s="2" t="s">
        <v>168</v>
      </c>
      <c r="B177" s="2">
        <v>0.4</v>
      </c>
      <c r="F177" s="2">
        <v>150</v>
      </c>
      <c r="H177" s="2">
        <f t="shared" si="12"/>
        <v>1.25</v>
      </c>
      <c r="I177" s="2">
        <f t="shared" si="13"/>
        <v>0.5</v>
      </c>
    </row>
    <row r="178" spans="1:9" ht="17">
      <c r="A178" s="2" t="s">
        <v>169</v>
      </c>
      <c r="B178" s="2">
        <v>0.4</v>
      </c>
      <c r="F178" s="2">
        <v>60</v>
      </c>
      <c r="H178" s="2">
        <f t="shared" si="12"/>
        <v>0.5</v>
      </c>
      <c r="I178" s="2">
        <f t="shared" si="13"/>
        <v>0.2</v>
      </c>
    </row>
    <row r="179" spans="1:9" ht="17">
      <c r="A179" s="2" t="s">
        <v>170</v>
      </c>
      <c r="B179" s="2">
        <v>0.4</v>
      </c>
      <c r="F179" s="2">
        <v>1212</v>
      </c>
      <c r="H179" s="2">
        <f t="shared" si="12"/>
        <v>10.1</v>
      </c>
      <c r="I179" s="2">
        <f t="shared" si="13"/>
        <v>4.04</v>
      </c>
    </row>
    <row r="180" spans="1:9" ht="17">
      <c r="A180" s="2" t="s">
        <v>171</v>
      </c>
      <c r="B180" s="2">
        <v>0.4</v>
      </c>
      <c r="F180" s="2">
        <v>510</v>
      </c>
      <c r="H180" s="2">
        <f t="shared" si="12"/>
        <v>4.25</v>
      </c>
      <c r="I180" s="2">
        <f t="shared" si="13"/>
        <v>1.7000000000000002</v>
      </c>
    </row>
    <row r="181" spans="1:9" ht="17">
      <c r="A181" s="2" t="s">
        <v>172</v>
      </c>
      <c r="B181" s="2">
        <v>0.4</v>
      </c>
      <c r="F181" s="2">
        <v>120</v>
      </c>
      <c r="H181" s="2">
        <f t="shared" si="12"/>
        <v>1</v>
      </c>
      <c r="I181" s="2">
        <f t="shared" si="13"/>
        <v>0.4</v>
      </c>
    </row>
    <row r="182" spans="1:9" ht="17">
      <c r="A182" s="2" t="s">
        <v>173</v>
      </c>
      <c r="B182" s="2">
        <v>0.4</v>
      </c>
      <c r="F182" s="2">
        <v>85</v>
      </c>
      <c r="H182" s="2">
        <f t="shared" si="12"/>
        <v>0.70833333333333337</v>
      </c>
      <c r="I182" s="2">
        <f t="shared" si="13"/>
        <v>0.28333333333333338</v>
      </c>
    </row>
    <row r="183" spans="1:9" ht="17">
      <c r="A183" s="2" t="s">
        <v>174</v>
      </c>
      <c r="B183" s="2">
        <v>0.4</v>
      </c>
      <c r="F183" s="2">
        <v>1500</v>
      </c>
      <c r="H183" s="2">
        <f t="shared" si="12"/>
        <v>12.5</v>
      </c>
      <c r="I183" s="2">
        <f t="shared" si="13"/>
        <v>5</v>
      </c>
    </row>
    <row r="184" spans="1:9" ht="17">
      <c r="A184" s="2" t="s">
        <v>175</v>
      </c>
      <c r="B184" s="2">
        <v>0.4</v>
      </c>
      <c r="F184" s="2">
        <v>89</v>
      </c>
      <c r="H184" s="2">
        <f t="shared" si="12"/>
        <v>0.7416666666666667</v>
      </c>
      <c r="I184" s="2">
        <f t="shared" si="13"/>
        <v>0.29666666666666669</v>
      </c>
    </row>
    <row r="185" spans="1:9" ht="17">
      <c r="A185" s="2" t="s">
        <v>176</v>
      </c>
      <c r="B185" s="2">
        <v>0.4</v>
      </c>
      <c r="F185" s="2">
        <v>1500</v>
      </c>
      <c r="H185" s="2">
        <f t="shared" si="12"/>
        <v>12.5</v>
      </c>
      <c r="I185" s="2">
        <f t="shared" si="13"/>
        <v>5</v>
      </c>
    </row>
    <row r="186" spans="1:9" ht="17">
      <c r="A186" s="2" t="s">
        <v>177</v>
      </c>
      <c r="B186" s="2">
        <v>0.4</v>
      </c>
      <c r="F186" s="2">
        <v>2000</v>
      </c>
      <c r="H186" s="2">
        <f t="shared" si="12"/>
        <v>16.666666666666668</v>
      </c>
      <c r="I186" s="2">
        <f t="shared" si="13"/>
        <v>6.6666666666666679</v>
      </c>
    </row>
    <row r="187" spans="1:9" ht="17">
      <c r="A187" s="2" t="s">
        <v>178</v>
      </c>
      <c r="B187" s="2">
        <v>0.5</v>
      </c>
      <c r="F187" s="2">
        <v>1100</v>
      </c>
      <c r="H187" s="2">
        <f t="shared" si="12"/>
        <v>9.1666666666666661</v>
      </c>
      <c r="I187" s="2">
        <f t="shared" si="13"/>
        <v>4.583333333333333</v>
      </c>
    </row>
    <row r="188" spans="1:9" ht="17">
      <c r="A188" s="2" t="s">
        <v>179</v>
      </c>
      <c r="B188" s="2">
        <v>0.4</v>
      </c>
      <c r="F188" s="2">
        <v>800</v>
      </c>
      <c r="H188" s="2">
        <f t="shared" si="12"/>
        <v>6.666666666666667</v>
      </c>
      <c r="I188" s="2">
        <f t="shared" si="13"/>
        <v>2.666666666666667</v>
      </c>
    </row>
    <row r="189" spans="1:9" ht="17">
      <c r="A189" s="2" t="s">
        <v>180</v>
      </c>
      <c r="B189" s="2">
        <v>0.4</v>
      </c>
      <c r="F189" s="2">
        <v>1100</v>
      </c>
      <c r="H189" s="2">
        <f t="shared" si="12"/>
        <v>9.1666666666666661</v>
      </c>
      <c r="I189" s="2">
        <f t="shared" si="13"/>
        <v>3.6666666666666665</v>
      </c>
    </row>
    <row r="190" spans="1:9" ht="18" thickBot="1">
      <c r="A190" s="2" t="s">
        <v>181</v>
      </c>
      <c r="B190" s="2">
        <v>0.4</v>
      </c>
      <c r="F190" s="2">
        <v>125</v>
      </c>
      <c r="H190" s="2">
        <f t="shared" si="12"/>
        <v>1.0416666666666667</v>
      </c>
      <c r="I190" s="2">
        <f t="shared" si="13"/>
        <v>0.41666666666666674</v>
      </c>
    </row>
    <row r="191" spans="1:9" ht="18" thickBot="1">
      <c r="H191" s="7" t="s">
        <v>32</v>
      </c>
      <c r="I191" s="8">
        <f>I147+I148+I149+I150+I151+I152+I153+I154+I155+I156+I157+I158+I159+I160+I161+I162+I163+I164+I165+I166+I167+I168+I169+I170+I171+I172+I173+I174+I175+I176+I177+I178+I179+I180+I181+I182+I183+I184+I185+I186+I187+I188+I189+I190</f>
        <v>156.89666666666665</v>
      </c>
    </row>
    <row r="195" spans="1:9" ht="17">
      <c r="A195" s="2" t="s">
        <v>182</v>
      </c>
      <c r="B195" s="2">
        <f>B196+B197+B198+B199+B200+B201+B202+B203+B204+B205+B206+B207+B208+B209+B210+B211+B212+B213</f>
        <v>360</v>
      </c>
      <c r="C195" s="2" t="s">
        <v>183</v>
      </c>
      <c r="D195" s="2" t="s">
        <v>184</v>
      </c>
      <c r="E195" s="2" t="s">
        <v>183</v>
      </c>
    </row>
    <row r="196" spans="1:9" ht="17">
      <c r="A196" s="2" t="s">
        <v>140</v>
      </c>
      <c r="B196" s="2">
        <v>20</v>
      </c>
      <c r="F196" s="2">
        <v>50</v>
      </c>
      <c r="H196" s="2">
        <f t="shared" ref="H196:H213" si="14">F196/G$5</f>
        <v>0.41666666666666669</v>
      </c>
      <c r="I196" s="2">
        <f t="shared" ref="I196:I213" si="15">H196*B196</f>
        <v>8.3333333333333339</v>
      </c>
    </row>
    <row r="197" spans="1:9" ht="17">
      <c r="A197" s="2" t="s">
        <v>141</v>
      </c>
      <c r="B197" s="2">
        <v>20</v>
      </c>
      <c r="F197" s="2">
        <v>50</v>
      </c>
      <c r="H197" s="2">
        <f t="shared" si="14"/>
        <v>0.41666666666666669</v>
      </c>
      <c r="I197" s="2">
        <f t="shared" si="15"/>
        <v>8.3333333333333339</v>
      </c>
    </row>
    <row r="198" spans="1:9" ht="17">
      <c r="A198" s="2" t="s">
        <v>144</v>
      </c>
      <c r="B198" s="2">
        <v>20</v>
      </c>
      <c r="F198" s="2">
        <v>50</v>
      </c>
      <c r="H198" s="2">
        <f t="shared" si="14"/>
        <v>0.41666666666666669</v>
      </c>
      <c r="I198" s="2">
        <f t="shared" si="15"/>
        <v>8.3333333333333339</v>
      </c>
    </row>
    <row r="199" spans="1:9" ht="17">
      <c r="A199" s="2" t="s">
        <v>149</v>
      </c>
      <c r="B199" s="2">
        <v>20</v>
      </c>
      <c r="F199" s="2">
        <v>50</v>
      </c>
      <c r="H199" s="2">
        <f t="shared" si="14"/>
        <v>0.41666666666666669</v>
      </c>
      <c r="I199" s="2">
        <f t="shared" si="15"/>
        <v>8.3333333333333339</v>
      </c>
    </row>
    <row r="200" spans="1:9" ht="17">
      <c r="A200" s="2" t="s">
        <v>152</v>
      </c>
      <c r="B200" s="2">
        <v>20</v>
      </c>
      <c r="F200" s="2">
        <v>50</v>
      </c>
      <c r="H200" s="2">
        <f t="shared" si="14"/>
        <v>0.41666666666666669</v>
      </c>
      <c r="I200" s="2">
        <f t="shared" si="15"/>
        <v>8.3333333333333339</v>
      </c>
    </row>
    <row r="201" spans="1:9" ht="17">
      <c r="A201" s="2" t="s">
        <v>153</v>
      </c>
      <c r="B201" s="2">
        <v>20</v>
      </c>
      <c r="F201" s="2">
        <v>50</v>
      </c>
      <c r="H201" s="2">
        <f t="shared" si="14"/>
        <v>0.41666666666666669</v>
      </c>
      <c r="I201" s="2">
        <f t="shared" si="15"/>
        <v>8.3333333333333339</v>
      </c>
    </row>
    <row r="202" spans="1:9" ht="17">
      <c r="A202" s="2" t="s">
        <v>154</v>
      </c>
      <c r="B202" s="2">
        <v>20</v>
      </c>
      <c r="F202" s="2">
        <v>50</v>
      </c>
      <c r="H202" s="2">
        <f t="shared" si="14"/>
        <v>0.41666666666666669</v>
      </c>
      <c r="I202" s="2">
        <f t="shared" si="15"/>
        <v>8.3333333333333339</v>
      </c>
    </row>
    <row r="203" spans="1:9" ht="17">
      <c r="A203" s="2" t="s">
        <v>155</v>
      </c>
      <c r="B203" s="2">
        <v>20</v>
      </c>
      <c r="F203" s="2">
        <v>50</v>
      </c>
      <c r="H203" s="2">
        <f t="shared" si="14"/>
        <v>0.41666666666666669</v>
      </c>
      <c r="I203" s="2">
        <f t="shared" si="15"/>
        <v>8.3333333333333339</v>
      </c>
    </row>
    <row r="204" spans="1:9" ht="17">
      <c r="A204" s="2" t="s">
        <v>157</v>
      </c>
      <c r="B204" s="2">
        <v>20</v>
      </c>
      <c r="F204" s="2">
        <v>50</v>
      </c>
      <c r="H204" s="2">
        <f t="shared" si="14"/>
        <v>0.41666666666666669</v>
      </c>
      <c r="I204" s="2">
        <f t="shared" si="15"/>
        <v>8.3333333333333339</v>
      </c>
    </row>
    <row r="205" spans="1:9" ht="17">
      <c r="A205" s="2" t="s">
        <v>158</v>
      </c>
      <c r="B205" s="2">
        <v>20</v>
      </c>
      <c r="F205" s="2">
        <v>50</v>
      </c>
      <c r="H205" s="2">
        <f t="shared" si="14"/>
        <v>0.41666666666666669</v>
      </c>
      <c r="I205" s="2">
        <f t="shared" si="15"/>
        <v>8.3333333333333339</v>
      </c>
    </row>
    <row r="206" spans="1:9" ht="17">
      <c r="A206" s="2" t="s">
        <v>159</v>
      </c>
      <c r="B206" s="2">
        <v>20</v>
      </c>
      <c r="F206" s="2">
        <v>50</v>
      </c>
      <c r="H206" s="2">
        <f t="shared" si="14"/>
        <v>0.41666666666666669</v>
      </c>
      <c r="I206" s="2">
        <f t="shared" si="15"/>
        <v>8.3333333333333339</v>
      </c>
    </row>
    <row r="207" spans="1:9" ht="17">
      <c r="A207" s="2" t="s">
        <v>160</v>
      </c>
      <c r="B207" s="2">
        <v>20</v>
      </c>
      <c r="F207" s="2">
        <v>50</v>
      </c>
      <c r="H207" s="2">
        <f t="shared" si="14"/>
        <v>0.41666666666666669</v>
      </c>
      <c r="I207" s="2">
        <f t="shared" si="15"/>
        <v>8.3333333333333339</v>
      </c>
    </row>
    <row r="208" spans="1:9" ht="17">
      <c r="A208" s="2" t="s">
        <v>161</v>
      </c>
      <c r="B208" s="2">
        <v>20</v>
      </c>
      <c r="F208" s="2">
        <v>50</v>
      </c>
      <c r="H208" s="2">
        <f t="shared" si="14"/>
        <v>0.41666666666666669</v>
      </c>
      <c r="I208" s="2">
        <f t="shared" si="15"/>
        <v>8.3333333333333339</v>
      </c>
    </row>
    <row r="209" spans="1:9" ht="17">
      <c r="A209" s="2" t="s">
        <v>166</v>
      </c>
      <c r="B209" s="2">
        <v>20</v>
      </c>
      <c r="F209" s="2">
        <v>50</v>
      </c>
      <c r="H209" s="2">
        <f t="shared" si="14"/>
        <v>0.41666666666666669</v>
      </c>
      <c r="I209" s="2">
        <f t="shared" si="15"/>
        <v>8.3333333333333339</v>
      </c>
    </row>
    <row r="210" spans="1:9" ht="17">
      <c r="A210" s="2" t="s">
        <v>185</v>
      </c>
      <c r="B210" s="2">
        <v>20</v>
      </c>
      <c r="F210" s="2">
        <v>50</v>
      </c>
      <c r="H210" s="2">
        <f t="shared" si="14"/>
        <v>0.41666666666666669</v>
      </c>
      <c r="I210" s="2">
        <f t="shared" si="15"/>
        <v>8.3333333333333339</v>
      </c>
    </row>
    <row r="211" spans="1:9" ht="17">
      <c r="A211" s="2" t="s">
        <v>178</v>
      </c>
      <c r="B211" s="2">
        <v>20</v>
      </c>
      <c r="F211" s="2">
        <v>50</v>
      </c>
      <c r="H211" s="2">
        <f t="shared" si="14"/>
        <v>0.41666666666666669</v>
      </c>
      <c r="I211" s="2">
        <f t="shared" si="15"/>
        <v>8.3333333333333339</v>
      </c>
    </row>
    <row r="212" spans="1:9" ht="17">
      <c r="A212" s="2" t="s">
        <v>179</v>
      </c>
      <c r="B212" s="2">
        <v>20</v>
      </c>
      <c r="F212" s="2">
        <v>50</v>
      </c>
      <c r="H212" s="2">
        <f t="shared" si="14"/>
        <v>0.41666666666666669</v>
      </c>
      <c r="I212" s="2">
        <f t="shared" si="15"/>
        <v>8.3333333333333339</v>
      </c>
    </row>
    <row r="213" spans="1:9" ht="18" thickBot="1">
      <c r="A213" s="2" t="s">
        <v>186</v>
      </c>
      <c r="B213" s="2">
        <v>20</v>
      </c>
      <c r="F213" s="2">
        <v>50</v>
      </c>
      <c r="H213" s="2">
        <f t="shared" si="14"/>
        <v>0.41666666666666669</v>
      </c>
      <c r="I213" s="2">
        <f t="shared" si="15"/>
        <v>8.3333333333333339</v>
      </c>
    </row>
    <row r="214" spans="1:9" ht="18" thickBot="1">
      <c r="H214" s="7" t="s">
        <v>32</v>
      </c>
      <c r="I214" s="8">
        <f>I196+I197+I198+I199+I200+I201+I202+I203+I204+I205+I206+I207+I208+I209+I210+I211+I212+I213</f>
        <v>150</v>
      </c>
    </row>
    <row r="218" spans="1:9" ht="17">
      <c r="A218" s="2" t="s">
        <v>187</v>
      </c>
      <c r="B218" s="2">
        <f>B219+B220+B221</f>
        <v>369</v>
      </c>
      <c r="C218" s="2" t="s">
        <v>183</v>
      </c>
      <c r="D218" s="2" t="s">
        <v>184</v>
      </c>
      <c r="E218" s="2" t="s">
        <v>183</v>
      </c>
    </row>
    <row r="219" spans="1:9" ht="17">
      <c r="A219" s="2" t="s">
        <v>188</v>
      </c>
      <c r="B219" s="2">
        <v>123</v>
      </c>
      <c r="F219" s="2">
        <v>10</v>
      </c>
      <c r="H219" s="2">
        <f>F219/G$5</f>
        <v>8.3333333333333329E-2</v>
      </c>
      <c r="I219" s="2">
        <f>H219*B219</f>
        <v>10.25</v>
      </c>
    </row>
    <row r="220" spans="1:9" ht="17">
      <c r="A220" s="2" t="s">
        <v>189</v>
      </c>
      <c r="B220" s="2">
        <v>123</v>
      </c>
      <c r="F220" s="2">
        <v>10</v>
      </c>
      <c r="H220" s="2">
        <f>F220/G$5</f>
        <v>8.3333333333333329E-2</v>
      </c>
      <c r="I220" s="2">
        <f>H220*B220</f>
        <v>10.25</v>
      </c>
    </row>
    <row r="221" spans="1:9" ht="18" thickBot="1">
      <c r="A221" s="2" t="s">
        <v>190</v>
      </c>
      <c r="B221" s="2">
        <v>123</v>
      </c>
      <c r="F221" s="2">
        <v>10</v>
      </c>
      <c r="H221" s="2">
        <f>F221/G$5</f>
        <v>8.3333333333333329E-2</v>
      </c>
      <c r="I221" s="2">
        <f>H221*B221</f>
        <v>10.25</v>
      </c>
    </row>
    <row r="222" spans="1:9" ht="18" thickBot="1">
      <c r="H222" s="7" t="s">
        <v>32</v>
      </c>
      <c r="I222" s="8">
        <f>I219+I220+I221</f>
        <v>30.75</v>
      </c>
    </row>
    <row r="226" spans="1:9" ht="17">
      <c r="A226" s="2" t="s">
        <v>191</v>
      </c>
      <c r="B226" s="2">
        <f>+B227+B228+B229+B230+B231+B232+B233+B234+B235+B236+B237+B238+B239+B240+B241+B242+B243</f>
        <v>34</v>
      </c>
      <c r="C226" s="2" t="s">
        <v>119</v>
      </c>
      <c r="D226" s="2" t="s">
        <v>120</v>
      </c>
      <c r="E226" s="2" t="s">
        <v>121</v>
      </c>
    </row>
    <row r="227" spans="1:9" ht="17">
      <c r="A227" s="2" t="s">
        <v>192</v>
      </c>
      <c r="B227" s="2">
        <v>2</v>
      </c>
      <c r="F227" s="2">
        <v>115</v>
      </c>
      <c r="H227" s="2">
        <f t="shared" ref="H227:H243" si="16">F227/G$5</f>
        <v>0.95833333333333337</v>
      </c>
      <c r="I227" s="2">
        <f t="shared" ref="I227:I243" si="17">H227*B227</f>
        <v>1.9166666666666667</v>
      </c>
    </row>
    <row r="228" spans="1:9" ht="17">
      <c r="A228" s="2" t="s">
        <v>193</v>
      </c>
      <c r="B228" s="2">
        <v>2</v>
      </c>
      <c r="F228" s="2">
        <v>550</v>
      </c>
      <c r="H228" s="2">
        <f t="shared" si="16"/>
        <v>4.583333333333333</v>
      </c>
      <c r="I228" s="2">
        <f t="shared" si="17"/>
        <v>9.1666666666666661</v>
      </c>
    </row>
    <row r="229" spans="1:9" ht="17">
      <c r="A229" s="2" t="s">
        <v>194</v>
      </c>
      <c r="B229" s="2">
        <v>2</v>
      </c>
      <c r="F229" s="2">
        <v>0</v>
      </c>
      <c r="H229" s="2">
        <f t="shared" si="16"/>
        <v>0</v>
      </c>
      <c r="I229" s="2">
        <f t="shared" si="17"/>
        <v>0</v>
      </c>
    </row>
    <row r="230" spans="1:9" ht="17">
      <c r="A230" s="2" t="s">
        <v>195</v>
      </c>
      <c r="B230" s="2">
        <v>2</v>
      </c>
      <c r="F230" s="2">
        <v>660</v>
      </c>
      <c r="H230" s="2">
        <f t="shared" si="16"/>
        <v>5.5</v>
      </c>
      <c r="I230" s="2">
        <f t="shared" si="17"/>
        <v>11</v>
      </c>
    </row>
    <row r="231" spans="1:9" ht="17">
      <c r="A231" s="2" t="s">
        <v>196</v>
      </c>
      <c r="B231" s="2">
        <v>2</v>
      </c>
      <c r="F231" s="2">
        <v>200</v>
      </c>
      <c r="H231" s="2">
        <f t="shared" si="16"/>
        <v>1.6666666666666667</v>
      </c>
      <c r="I231" s="2">
        <f t="shared" si="17"/>
        <v>3.3333333333333335</v>
      </c>
    </row>
    <row r="232" spans="1:9" ht="17">
      <c r="A232" s="2" t="s">
        <v>197</v>
      </c>
      <c r="B232" s="2">
        <v>2</v>
      </c>
      <c r="F232" s="2">
        <v>1000</v>
      </c>
      <c r="H232" s="2">
        <f t="shared" si="16"/>
        <v>8.3333333333333339</v>
      </c>
      <c r="I232" s="2">
        <f t="shared" si="17"/>
        <v>16.666666666666668</v>
      </c>
    </row>
    <row r="233" spans="1:9" ht="17">
      <c r="A233" s="2" t="s">
        <v>153</v>
      </c>
      <c r="B233" s="2">
        <v>2</v>
      </c>
      <c r="F233" s="2">
        <v>550</v>
      </c>
      <c r="H233" s="2">
        <f t="shared" si="16"/>
        <v>4.583333333333333</v>
      </c>
      <c r="I233" s="2">
        <f t="shared" si="17"/>
        <v>9.1666666666666661</v>
      </c>
    </row>
    <row r="234" spans="1:9" ht="17">
      <c r="A234" s="2" t="s">
        <v>198</v>
      </c>
      <c r="B234" s="2">
        <v>2</v>
      </c>
      <c r="F234" s="2">
        <v>70</v>
      </c>
      <c r="H234" s="2">
        <f t="shared" si="16"/>
        <v>0.58333333333333337</v>
      </c>
      <c r="I234" s="2">
        <f t="shared" si="17"/>
        <v>1.1666666666666667</v>
      </c>
    </row>
    <row r="235" spans="1:9" ht="17">
      <c r="A235" s="2" t="s">
        <v>199</v>
      </c>
      <c r="B235" s="2">
        <v>2</v>
      </c>
      <c r="F235" s="2">
        <v>1500</v>
      </c>
      <c r="H235" s="2">
        <f t="shared" si="16"/>
        <v>12.5</v>
      </c>
      <c r="I235" s="2">
        <f t="shared" si="17"/>
        <v>25</v>
      </c>
    </row>
    <row r="236" spans="1:9" ht="17">
      <c r="A236" s="2" t="s">
        <v>200</v>
      </c>
      <c r="B236" s="2">
        <v>2</v>
      </c>
      <c r="F236" s="2">
        <v>1000</v>
      </c>
      <c r="H236" s="2">
        <f t="shared" si="16"/>
        <v>8.3333333333333339</v>
      </c>
      <c r="I236" s="2">
        <f t="shared" si="17"/>
        <v>16.666666666666668</v>
      </c>
    </row>
    <row r="237" spans="1:9" ht="17">
      <c r="A237" s="2" t="s">
        <v>201</v>
      </c>
      <c r="B237" s="2">
        <v>2</v>
      </c>
      <c r="F237" s="2">
        <v>650</v>
      </c>
      <c r="H237" s="2">
        <f t="shared" si="16"/>
        <v>5.416666666666667</v>
      </c>
      <c r="I237" s="2">
        <f t="shared" si="17"/>
        <v>10.833333333333334</v>
      </c>
    </row>
    <row r="238" spans="1:9" ht="17">
      <c r="A238" s="2" t="s">
        <v>202</v>
      </c>
      <c r="B238" s="2">
        <v>2</v>
      </c>
      <c r="F238" s="2">
        <v>540</v>
      </c>
      <c r="H238" s="2">
        <f t="shared" si="16"/>
        <v>4.5</v>
      </c>
      <c r="I238" s="2">
        <f t="shared" si="17"/>
        <v>9</v>
      </c>
    </row>
    <row r="239" spans="1:9" ht="17">
      <c r="A239" s="2" t="s">
        <v>203</v>
      </c>
      <c r="B239" s="2">
        <v>2</v>
      </c>
      <c r="F239" s="2">
        <v>250</v>
      </c>
      <c r="H239" s="2">
        <f t="shared" si="16"/>
        <v>2.0833333333333335</v>
      </c>
      <c r="I239" s="2">
        <f t="shared" si="17"/>
        <v>4.166666666666667</v>
      </c>
    </row>
    <row r="240" spans="1:9" ht="17">
      <c r="A240" s="2" t="s">
        <v>166</v>
      </c>
      <c r="B240" s="2">
        <v>2</v>
      </c>
      <c r="F240" s="2">
        <v>1020</v>
      </c>
      <c r="H240" s="2">
        <f t="shared" si="16"/>
        <v>8.5</v>
      </c>
      <c r="I240" s="2">
        <f t="shared" si="17"/>
        <v>17</v>
      </c>
    </row>
    <row r="241" spans="1:9" ht="17">
      <c r="A241" s="2" t="s">
        <v>204</v>
      </c>
      <c r="B241" s="2">
        <v>2</v>
      </c>
      <c r="F241" s="2">
        <v>1000</v>
      </c>
      <c r="H241" s="2">
        <f t="shared" si="16"/>
        <v>8.3333333333333339</v>
      </c>
      <c r="I241" s="2">
        <f t="shared" si="17"/>
        <v>16.666666666666668</v>
      </c>
    </row>
    <row r="242" spans="1:9" ht="17">
      <c r="A242" s="2" t="s">
        <v>205</v>
      </c>
      <c r="B242" s="2">
        <v>2</v>
      </c>
      <c r="F242" s="2">
        <v>570</v>
      </c>
      <c r="H242" s="2">
        <f t="shared" si="16"/>
        <v>4.75</v>
      </c>
      <c r="I242" s="2">
        <f t="shared" si="17"/>
        <v>9.5</v>
      </c>
    </row>
    <row r="243" spans="1:9" ht="18" thickBot="1">
      <c r="A243" s="2" t="s">
        <v>206</v>
      </c>
      <c r="B243" s="2">
        <v>2</v>
      </c>
      <c r="F243" s="2">
        <v>650</v>
      </c>
      <c r="H243" s="2">
        <f t="shared" si="16"/>
        <v>5.416666666666667</v>
      </c>
      <c r="I243" s="2">
        <f t="shared" si="17"/>
        <v>10.833333333333334</v>
      </c>
    </row>
    <row r="244" spans="1:9" ht="18" thickBot="1">
      <c r="H244" s="7" t="s">
        <v>32</v>
      </c>
      <c r="I244" s="8">
        <f>I227+I228+I229+I230+I231+I232+I233+I234+I235+I236+I237+I238+I239+I240+I241+I242+I243</f>
        <v>172.08333333333331</v>
      </c>
    </row>
    <row r="248" spans="1:9" ht="17">
      <c r="A248" s="2" t="s">
        <v>207</v>
      </c>
      <c r="B248" s="2">
        <f>B249+B250+B251</f>
        <v>4.5</v>
      </c>
      <c r="C248" s="2" t="s">
        <v>208</v>
      </c>
      <c r="D248" s="2" t="s">
        <v>208</v>
      </c>
      <c r="E248" s="2" t="s">
        <v>208</v>
      </c>
    </row>
    <row r="249" spans="1:9" ht="17">
      <c r="A249" s="2" t="s">
        <v>209</v>
      </c>
      <c r="B249" s="2">
        <v>1.5</v>
      </c>
      <c r="F249" s="2">
        <v>1020</v>
      </c>
      <c r="H249" s="2">
        <f>F249/G$5</f>
        <v>8.5</v>
      </c>
      <c r="I249" s="2">
        <f>H249*B249</f>
        <v>12.75</v>
      </c>
    </row>
    <row r="250" spans="1:9" ht="17">
      <c r="A250" s="2" t="s">
        <v>210</v>
      </c>
      <c r="B250" s="2">
        <v>1.5</v>
      </c>
      <c r="F250" s="2">
        <v>320</v>
      </c>
      <c r="H250" s="2">
        <f>F250/G$5</f>
        <v>2.6666666666666665</v>
      </c>
      <c r="I250" s="2">
        <f>H250*B250</f>
        <v>4</v>
      </c>
    </row>
    <row r="251" spans="1:9" ht="18" thickBot="1">
      <c r="A251" s="2" t="s">
        <v>211</v>
      </c>
      <c r="B251" s="2">
        <v>1.5</v>
      </c>
      <c r="F251" s="2">
        <v>1330</v>
      </c>
      <c r="H251" s="2">
        <f>F251/G$5</f>
        <v>11.083333333333334</v>
      </c>
      <c r="I251" s="2">
        <f>H251*B251</f>
        <v>16.625</v>
      </c>
    </row>
    <row r="252" spans="1:9" ht="18" thickBot="1">
      <c r="H252" s="7" t="s">
        <v>32</v>
      </c>
      <c r="I252" s="8">
        <f>I249+I250+I251</f>
        <v>33.375</v>
      </c>
    </row>
    <row r="256" spans="1:9" ht="17">
      <c r="A256" s="2" t="s">
        <v>212</v>
      </c>
      <c r="B256" s="2">
        <f>B257+B258+B259+B260+B261+B262+B263+B264+B265+B266+B267+B268+B269+B270+B271+B272+B273+B274+B275+B276+B277+B278+B279</f>
        <v>6.3000000000000007</v>
      </c>
      <c r="C256" s="2" t="s">
        <v>208</v>
      </c>
      <c r="D256" s="2" t="s">
        <v>208</v>
      </c>
      <c r="E256" s="2" t="s">
        <v>208</v>
      </c>
    </row>
    <row r="257" spans="1:9" ht="17">
      <c r="A257" s="2" t="s">
        <v>213</v>
      </c>
      <c r="B257" s="2">
        <v>0.1</v>
      </c>
      <c r="F257" s="2">
        <v>250</v>
      </c>
      <c r="H257" s="2">
        <f t="shared" ref="H257:H279" si="18">F257/G$5</f>
        <v>2.0833333333333335</v>
      </c>
      <c r="I257" s="2">
        <f t="shared" ref="I257:I279" si="19">H257*B257</f>
        <v>0.20833333333333337</v>
      </c>
    </row>
    <row r="258" spans="1:9" ht="17">
      <c r="A258" s="2" t="s">
        <v>214</v>
      </c>
      <c r="B258" s="2">
        <v>0.1</v>
      </c>
      <c r="F258" s="2">
        <v>400</v>
      </c>
      <c r="H258" s="2">
        <f t="shared" si="18"/>
        <v>3.3333333333333335</v>
      </c>
      <c r="I258" s="2">
        <f t="shared" si="19"/>
        <v>0.33333333333333337</v>
      </c>
    </row>
    <row r="259" spans="1:9" ht="17">
      <c r="A259" s="2" t="s">
        <v>215</v>
      </c>
      <c r="B259" s="2">
        <v>0.1</v>
      </c>
      <c r="F259" s="2">
        <v>400</v>
      </c>
      <c r="H259" s="2">
        <f t="shared" si="18"/>
        <v>3.3333333333333335</v>
      </c>
      <c r="I259" s="2">
        <f t="shared" si="19"/>
        <v>0.33333333333333337</v>
      </c>
    </row>
    <row r="260" spans="1:9" ht="17">
      <c r="A260" s="2" t="s">
        <v>216</v>
      </c>
      <c r="B260" s="2">
        <v>0.1</v>
      </c>
      <c r="F260" s="2">
        <v>23500</v>
      </c>
      <c r="H260" s="2">
        <f t="shared" si="18"/>
        <v>195.83333333333334</v>
      </c>
      <c r="I260" s="2">
        <f t="shared" si="19"/>
        <v>19.583333333333336</v>
      </c>
    </row>
    <row r="261" spans="1:9" ht="17">
      <c r="A261" s="2" t="s">
        <v>217</v>
      </c>
      <c r="B261" s="2">
        <v>0.1</v>
      </c>
      <c r="F261" s="2">
        <v>230</v>
      </c>
      <c r="H261" s="2">
        <f t="shared" si="18"/>
        <v>1.9166666666666667</v>
      </c>
      <c r="I261" s="2">
        <f t="shared" si="19"/>
        <v>0.19166666666666668</v>
      </c>
    </row>
    <row r="262" spans="1:9" ht="17">
      <c r="A262" s="2" t="s">
        <v>218</v>
      </c>
      <c r="B262" s="2">
        <v>0.1</v>
      </c>
      <c r="F262" s="2">
        <v>984</v>
      </c>
      <c r="H262" s="2">
        <f t="shared" si="18"/>
        <v>8.1999999999999993</v>
      </c>
      <c r="I262" s="2">
        <f t="shared" si="19"/>
        <v>0.82</v>
      </c>
    </row>
    <row r="263" spans="1:9" ht="17">
      <c r="A263" s="2" t="s">
        <v>219</v>
      </c>
      <c r="B263" s="2">
        <v>0.1</v>
      </c>
      <c r="F263" s="2">
        <v>500</v>
      </c>
      <c r="H263" s="2">
        <f t="shared" si="18"/>
        <v>4.166666666666667</v>
      </c>
      <c r="I263" s="2">
        <f t="shared" si="19"/>
        <v>0.41666666666666674</v>
      </c>
    </row>
    <row r="264" spans="1:9" ht="17">
      <c r="A264" s="2" t="s">
        <v>220</v>
      </c>
      <c r="B264" s="2">
        <v>0.1</v>
      </c>
      <c r="F264" s="2">
        <v>170</v>
      </c>
      <c r="H264" s="2">
        <f t="shared" si="18"/>
        <v>1.4166666666666667</v>
      </c>
      <c r="I264" s="2">
        <f t="shared" si="19"/>
        <v>0.14166666666666669</v>
      </c>
    </row>
    <row r="265" spans="1:9" ht="17">
      <c r="A265" s="2" t="s">
        <v>68</v>
      </c>
      <c r="B265" s="2">
        <v>0.1</v>
      </c>
      <c r="F265" s="2">
        <v>350</v>
      </c>
      <c r="H265" s="2">
        <f t="shared" si="18"/>
        <v>2.9166666666666665</v>
      </c>
      <c r="I265" s="2">
        <f t="shared" si="19"/>
        <v>0.29166666666666669</v>
      </c>
    </row>
    <row r="266" spans="1:9" ht="17">
      <c r="A266" s="2" t="s">
        <v>221</v>
      </c>
      <c r="B266" s="2">
        <v>0.1</v>
      </c>
      <c r="F266" s="2">
        <v>95</v>
      </c>
      <c r="H266" s="2">
        <f t="shared" si="18"/>
        <v>0.79166666666666663</v>
      </c>
      <c r="I266" s="2">
        <f t="shared" si="19"/>
        <v>7.9166666666666663E-2</v>
      </c>
    </row>
    <row r="267" spans="1:9" ht="17">
      <c r="A267" s="2" t="s">
        <v>222</v>
      </c>
      <c r="B267" s="2">
        <v>0.1</v>
      </c>
      <c r="F267" s="2">
        <v>250</v>
      </c>
      <c r="H267" s="2">
        <f t="shared" si="18"/>
        <v>2.0833333333333335</v>
      </c>
      <c r="I267" s="2">
        <f t="shared" si="19"/>
        <v>0.20833333333333337</v>
      </c>
    </row>
    <row r="268" spans="1:9" ht="17">
      <c r="A268" s="2" t="s">
        <v>223</v>
      </c>
      <c r="B268" s="2">
        <v>0.1</v>
      </c>
      <c r="F268" s="2">
        <v>250</v>
      </c>
      <c r="H268" s="2">
        <f t="shared" si="18"/>
        <v>2.0833333333333335</v>
      </c>
      <c r="I268" s="2">
        <f t="shared" si="19"/>
        <v>0.20833333333333337</v>
      </c>
    </row>
    <row r="269" spans="1:9" ht="17">
      <c r="A269" s="2" t="s">
        <v>224</v>
      </c>
      <c r="B269" s="2">
        <v>0.1</v>
      </c>
      <c r="F269" s="2">
        <v>1000</v>
      </c>
      <c r="H269" s="2">
        <f t="shared" si="18"/>
        <v>8.3333333333333339</v>
      </c>
      <c r="I269" s="2">
        <f t="shared" si="19"/>
        <v>0.83333333333333348</v>
      </c>
    </row>
    <row r="270" spans="1:9" ht="17">
      <c r="A270" s="2" t="s">
        <v>225</v>
      </c>
      <c r="B270" s="2">
        <v>0.1</v>
      </c>
      <c r="F270" s="2">
        <v>900</v>
      </c>
      <c r="H270" s="2">
        <f t="shared" si="18"/>
        <v>7.5</v>
      </c>
      <c r="I270" s="2">
        <f t="shared" si="19"/>
        <v>0.75</v>
      </c>
    </row>
    <row r="271" spans="1:9" ht="17">
      <c r="A271" s="2" t="s">
        <v>226</v>
      </c>
      <c r="B271" s="2">
        <v>0.1</v>
      </c>
      <c r="F271" s="2">
        <v>1420</v>
      </c>
      <c r="H271" s="2">
        <f t="shared" si="18"/>
        <v>11.833333333333334</v>
      </c>
      <c r="I271" s="2">
        <f t="shared" si="19"/>
        <v>1.1833333333333333</v>
      </c>
    </row>
    <row r="272" spans="1:9" ht="17">
      <c r="A272" s="2" t="s">
        <v>227</v>
      </c>
      <c r="B272" s="2">
        <v>0.1</v>
      </c>
      <c r="F272" s="2">
        <v>1500</v>
      </c>
      <c r="H272" s="2">
        <f t="shared" si="18"/>
        <v>12.5</v>
      </c>
      <c r="I272" s="2">
        <f t="shared" si="19"/>
        <v>1.25</v>
      </c>
    </row>
    <row r="273" spans="1:9" ht="17">
      <c r="A273" s="2" t="s">
        <v>228</v>
      </c>
      <c r="B273" s="2">
        <v>0.1</v>
      </c>
      <c r="F273" s="2">
        <v>770</v>
      </c>
      <c r="H273" s="2">
        <f t="shared" si="18"/>
        <v>6.416666666666667</v>
      </c>
      <c r="I273" s="2">
        <f t="shared" si="19"/>
        <v>0.64166666666666672</v>
      </c>
    </row>
    <row r="274" spans="1:9" ht="17">
      <c r="A274" s="2" t="s">
        <v>229</v>
      </c>
      <c r="B274" s="2">
        <v>0.1</v>
      </c>
      <c r="F274" s="2">
        <v>1290</v>
      </c>
      <c r="H274" s="2">
        <f t="shared" si="18"/>
        <v>10.75</v>
      </c>
      <c r="I274" s="2">
        <f t="shared" si="19"/>
        <v>1.075</v>
      </c>
    </row>
    <row r="275" spans="1:9" ht="17">
      <c r="A275" s="2" t="s">
        <v>230</v>
      </c>
      <c r="B275" s="2">
        <v>1</v>
      </c>
      <c r="F275" s="2">
        <v>70</v>
      </c>
      <c r="H275" s="2">
        <f t="shared" si="18"/>
        <v>0.58333333333333337</v>
      </c>
      <c r="I275" s="2">
        <f t="shared" si="19"/>
        <v>0.58333333333333337</v>
      </c>
    </row>
    <row r="276" spans="1:9" ht="17">
      <c r="A276" s="2" t="s">
        <v>231</v>
      </c>
      <c r="B276" s="2">
        <v>1</v>
      </c>
      <c r="F276" s="2">
        <v>450</v>
      </c>
      <c r="H276" s="2">
        <f t="shared" si="18"/>
        <v>3.75</v>
      </c>
      <c r="I276" s="2">
        <f t="shared" si="19"/>
        <v>3.75</v>
      </c>
    </row>
    <row r="277" spans="1:9" ht="17">
      <c r="A277" s="2" t="s">
        <v>232</v>
      </c>
      <c r="B277" s="2">
        <v>1</v>
      </c>
      <c r="F277" s="2">
        <v>50</v>
      </c>
      <c r="H277" s="2">
        <f t="shared" si="18"/>
        <v>0.41666666666666669</v>
      </c>
      <c r="I277" s="2">
        <f t="shared" si="19"/>
        <v>0.41666666666666669</v>
      </c>
    </row>
    <row r="278" spans="1:9" ht="17">
      <c r="A278" s="2" t="s">
        <v>233</v>
      </c>
      <c r="B278" s="2">
        <v>0.5</v>
      </c>
      <c r="F278" s="2">
        <v>98</v>
      </c>
      <c r="H278" s="2">
        <f t="shared" si="18"/>
        <v>0.81666666666666665</v>
      </c>
      <c r="I278" s="2">
        <f t="shared" si="19"/>
        <v>0.40833333333333333</v>
      </c>
    </row>
    <row r="279" spans="1:9" ht="18" thickBot="1">
      <c r="A279" s="2" t="s">
        <v>234</v>
      </c>
      <c r="B279" s="2">
        <v>1</v>
      </c>
      <c r="F279" s="2">
        <v>75</v>
      </c>
      <c r="H279" s="2">
        <f t="shared" si="18"/>
        <v>0.625</v>
      </c>
      <c r="I279" s="2">
        <f t="shared" si="19"/>
        <v>0.625</v>
      </c>
    </row>
    <row r="280" spans="1:9" ht="18" thickBot="1">
      <c r="H280" s="7" t="s">
        <v>32</v>
      </c>
      <c r="I280" s="8">
        <f>I257+I258+I259+I260+I261+I262+I263+I264+I265+I266+I267+I268+I269+I270+I271+I272+I273+I274+I275+I276+I277+I278+I279</f>
        <v>34.332499999999989</v>
      </c>
    </row>
    <row r="284" spans="1:9" ht="34">
      <c r="A284" s="2" t="s">
        <v>235</v>
      </c>
      <c r="B284" s="2">
        <f>B285+B286+B287+B288+B289+B290+B291+B292+B293+B294+B295+B296+B297+B298+B299+B300+B301+B302+B303+B304+B305+B306+B307+B308+B309+B310+B311+B312+B313+B314+B315+B316</f>
        <v>16</v>
      </c>
    </row>
    <row r="285" spans="1:9" ht="17">
      <c r="A285" s="2" t="s">
        <v>236</v>
      </c>
      <c r="B285" s="2">
        <v>0.5</v>
      </c>
      <c r="F285" s="2">
        <v>400</v>
      </c>
      <c r="H285" s="2">
        <f t="shared" ref="H285:H316" si="20">F285/G$5</f>
        <v>3.3333333333333335</v>
      </c>
      <c r="I285" s="2">
        <f t="shared" ref="I285:I316" si="21">H285*B285</f>
        <v>1.6666666666666667</v>
      </c>
    </row>
    <row r="286" spans="1:9" ht="17">
      <c r="A286" s="2" t="s">
        <v>237</v>
      </c>
      <c r="B286" s="2">
        <v>0.5</v>
      </c>
      <c r="F286" s="2">
        <v>400</v>
      </c>
      <c r="H286" s="2">
        <f t="shared" si="20"/>
        <v>3.3333333333333335</v>
      </c>
      <c r="I286" s="2">
        <f t="shared" si="21"/>
        <v>1.6666666666666667</v>
      </c>
    </row>
    <row r="287" spans="1:9" ht="17">
      <c r="A287" s="2" t="s">
        <v>238</v>
      </c>
      <c r="B287" s="2">
        <v>0.5</v>
      </c>
      <c r="F287" s="2">
        <v>400</v>
      </c>
      <c r="H287" s="2">
        <f t="shared" si="20"/>
        <v>3.3333333333333335</v>
      </c>
      <c r="I287" s="2">
        <f t="shared" si="21"/>
        <v>1.6666666666666667</v>
      </c>
    </row>
    <row r="288" spans="1:9" ht="17">
      <c r="A288" s="2" t="s">
        <v>239</v>
      </c>
      <c r="B288" s="2">
        <v>0.5</v>
      </c>
      <c r="F288" s="2">
        <v>400</v>
      </c>
      <c r="H288" s="2">
        <f t="shared" si="20"/>
        <v>3.3333333333333335</v>
      </c>
      <c r="I288" s="2">
        <f t="shared" si="21"/>
        <v>1.6666666666666667</v>
      </c>
    </row>
    <row r="289" spans="1:9" ht="17">
      <c r="A289" s="2" t="s">
        <v>240</v>
      </c>
      <c r="B289" s="2">
        <v>0.5</v>
      </c>
      <c r="F289" s="2">
        <v>400</v>
      </c>
      <c r="H289" s="2">
        <f t="shared" si="20"/>
        <v>3.3333333333333335</v>
      </c>
      <c r="I289" s="2">
        <f t="shared" si="21"/>
        <v>1.6666666666666667</v>
      </c>
    </row>
    <row r="290" spans="1:9" ht="17">
      <c r="A290" s="2" t="s">
        <v>241</v>
      </c>
      <c r="B290" s="2">
        <v>0.5</v>
      </c>
      <c r="F290" s="2">
        <v>400</v>
      </c>
      <c r="H290" s="2">
        <f t="shared" si="20"/>
        <v>3.3333333333333335</v>
      </c>
      <c r="I290" s="2">
        <f t="shared" si="21"/>
        <v>1.6666666666666667</v>
      </c>
    </row>
    <row r="291" spans="1:9" ht="17">
      <c r="A291" s="2" t="s">
        <v>242</v>
      </c>
      <c r="B291" s="2">
        <v>0.5</v>
      </c>
      <c r="F291" s="2">
        <v>400</v>
      </c>
      <c r="H291" s="2">
        <f t="shared" si="20"/>
        <v>3.3333333333333335</v>
      </c>
      <c r="I291" s="2">
        <f t="shared" si="21"/>
        <v>1.6666666666666667</v>
      </c>
    </row>
    <row r="292" spans="1:9" ht="17">
      <c r="A292" s="2" t="s">
        <v>243</v>
      </c>
      <c r="B292" s="2">
        <v>0.5</v>
      </c>
      <c r="F292" s="2">
        <v>400</v>
      </c>
      <c r="H292" s="2">
        <f t="shared" si="20"/>
        <v>3.3333333333333335</v>
      </c>
      <c r="I292" s="2">
        <f t="shared" si="21"/>
        <v>1.6666666666666667</v>
      </c>
    </row>
    <row r="293" spans="1:9" ht="17">
      <c r="A293" s="2" t="s">
        <v>244</v>
      </c>
      <c r="B293" s="2">
        <v>0.5</v>
      </c>
      <c r="F293" s="2">
        <v>400</v>
      </c>
      <c r="H293" s="2">
        <f t="shared" si="20"/>
        <v>3.3333333333333335</v>
      </c>
      <c r="I293" s="2">
        <f t="shared" si="21"/>
        <v>1.6666666666666667</v>
      </c>
    </row>
    <row r="294" spans="1:9" ht="17">
      <c r="A294" s="2" t="s">
        <v>245</v>
      </c>
      <c r="B294" s="2">
        <v>0.5</v>
      </c>
      <c r="F294" s="2">
        <v>400</v>
      </c>
      <c r="H294" s="2">
        <f t="shared" si="20"/>
        <v>3.3333333333333335</v>
      </c>
      <c r="I294" s="2">
        <f t="shared" si="21"/>
        <v>1.6666666666666667</v>
      </c>
    </row>
    <row r="295" spans="1:9" ht="17">
      <c r="A295" s="2" t="s">
        <v>246</v>
      </c>
      <c r="B295" s="2">
        <v>0.5</v>
      </c>
      <c r="F295" s="2">
        <v>400</v>
      </c>
      <c r="H295" s="2">
        <f t="shared" si="20"/>
        <v>3.3333333333333335</v>
      </c>
      <c r="I295" s="2">
        <f t="shared" si="21"/>
        <v>1.6666666666666667</v>
      </c>
    </row>
    <row r="296" spans="1:9" ht="17">
      <c r="A296" s="2" t="s">
        <v>247</v>
      </c>
      <c r="B296" s="2">
        <v>0.5</v>
      </c>
      <c r="F296" s="2">
        <v>400</v>
      </c>
      <c r="H296" s="2">
        <f t="shared" si="20"/>
        <v>3.3333333333333335</v>
      </c>
      <c r="I296" s="2">
        <f t="shared" si="21"/>
        <v>1.6666666666666667</v>
      </c>
    </row>
    <row r="297" spans="1:9" ht="17">
      <c r="A297" s="2" t="s">
        <v>248</v>
      </c>
      <c r="B297" s="2">
        <v>0.5</v>
      </c>
      <c r="F297" s="2">
        <v>400</v>
      </c>
      <c r="H297" s="2">
        <f t="shared" si="20"/>
        <v>3.3333333333333335</v>
      </c>
      <c r="I297" s="2">
        <f t="shared" si="21"/>
        <v>1.6666666666666667</v>
      </c>
    </row>
    <row r="298" spans="1:9" ht="17">
      <c r="A298" s="2" t="s">
        <v>249</v>
      </c>
      <c r="B298" s="2">
        <v>0.5</v>
      </c>
      <c r="F298" s="2">
        <v>400</v>
      </c>
      <c r="H298" s="2">
        <f t="shared" si="20"/>
        <v>3.3333333333333335</v>
      </c>
      <c r="I298" s="2">
        <f t="shared" si="21"/>
        <v>1.6666666666666667</v>
      </c>
    </row>
    <row r="299" spans="1:9" ht="17">
      <c r="A299" s="2" t="s">
        <v>250</v>
      </c>
      <c r="B299" s="2">
        <v>0.5</v>
      </c>
      <c r="F299" s="2">
        <v>400</v>
      </c>
      <c r="H299" s="2">
        <f t="shared" si="20"/>
        <v>3.3333333333333335</v>
      </c>
      <c r="I299" s="2">
        <f t="shared" si="21"/>
        <v>1.6666666666666667</v>
      </c>
    </row>
    <row r="300" spans="1:9" ht="17">
      <c r="A300" s="2" t="s">
        <v>251</v>
      </c>
      <c r="B300" s="2">
        <v>0.5</v>
      </c>
      <c r="F300" s="2">
        <v>400</v>
      </c>
      <c r="H300" s="2">
        <f t="shared" si="20"/>
        <v>3.3333333333333335</v>
      </c>
      <c r="I300" s="2">
        <f t="shared" si="21"/>
        <v>1.6666666666666667</v>
      </c>
    </row>
    <row r="301" spans="1:9" ht="17">
      <c r="A301" s="2" t="s">
        <v>252</v>
      </c>
      <c r="B301" s="2">
        <v>0.5</v>
      </c>
      <c r="F301" s="2">
        <v>400</v>
      </c>
      <c r="H301" s="2">
        <f t="shared" si="20"/>
        <v>3.3333333333333335</v>
      </c>
      <c r="I301" s="2">
        <f t="shared" si="21"/>
        <v>1.6666666666666667</v>
      </c>
    </row>
    <row r="302" spans="1:9" ht="17">
      <c r="A302" s="2" t="s">
        <v>253</v>
      </c>
      <c r="B302" s="2">
        <v>0.5</v>
      </c>
      <c r="F302" s="2">
        <v>400</v>
      </c>
      <c r="H302" s="2">
        <f t="shared" si="20"/>
        <v>3.3333333333333335</v>
      </c>
      <c r="I302" s="2">
        <f t="shared" si="21"/>
        <v>1.6666666666666667</v>
      </c>
    </row>
    <row r="303" spans="1:9" ht="17">
      <c r="A303" s="2" t="s">
        <v>254</v>
      </c>
      <c r="B303" s="2">
        <v>0.5</v>
      </c>
      <c r="F303" s="2">
        <v>400</v>
      </c>
      <c r="H303" s="2">
        <f t="shared" si="20"/>
        <v>3.3333333333333335</v>
      </c>
      <c r="I303" s="2">
        <f t="shared" si="21"/>
        <v>1.6666666666666667</v>
      </c>
    </row>
    <row r="304" spans="1:9" ht="17">
      <c r="A304" s="2" t="s">
        <v>255</v>
      </c>
      <c r="B304" s="2">
        <v>0.5</v>
      </c>
      <c r="F304" s="2">
        <v>400</v>
      </c>
      <c r="H304" s="2">
        <f t="shared" si="20"/>
        <v>3.3333333333333335</v>
      </c>
      <c r="I304" s="2">
        <f t="shared" si="21"/>
        <v>1.6666666666666667</v>
      </c>
    </row>
    <row r="305" spans="1:9" ht="17">
      <c r="A305" s="2" t="s">
        <v>256</v>
      </c>
      <c r="B305" s="2">
        <v>0.5</v>
      </c>
      <c r="F305" s="2">
        <v>400</v>
      </c>
      <c r="H305" s="2">
        <f t="shared" si="20"/>
        <v>3.3333333333333335</v>
      </c>
      <c r="I305" s="2">
        <f t="shared" si="21"/>
        <v>1.6666666666666667</v>
      </c>
    </row>
    <row r="306" spans="1:9" ht="17">
      <c r="A306" s="2" t="s">
        <v>257</v>
      </c>
      <c r="B306" s="2">
        <v>0.5</v>
      </c>
      <c r="F306" s="2">
        <v>400</v>
      </c>
      <c r="H306" s="2">
        <f t="shared" si="20"/>
        <v>3.3333333333333335</v>
      </c>
      <c r="I306" s="2">
        <f t="shared" si="21"/>
        <v>1.6666666666666667</v>
      </c>
    </row>
    <row r="307" spans="1:9" ht="17">
      <c r="A307" s="2" t="s">
        <v>258</v>
      </c>
      <c r="B307" s="2">
        <v>0.5</v>
      </c>
      <c r="F307" s="2">
        <v>400</v>
      </c>
      <c r="H307" s="2">
        <f t="shared" si="20"/>
        <v>3.3333333333333335</v>
      </c>
      <c r="I307" s="2">
        <f t="shared" si="21"/>
        <v>1.6666666666666667</v>
      </c>
    </row>
    <row r="308" spans="1:9" ht="17">
      <c r="A308" s="2" t="s">
        <v>259</v>
      </c>
      <c r="B308" s="2">
        <v>0.5</v>
      </c>
      <c r="F308" s="2">
        <v>400</v>
      </c>
      <c r="H308" s="2">
        <f t="shared" si="20"/>
        <v>3.3333333333333335</v>
      </c>
      <c r="I308" s="2">
        <f t="shared" si="21"/>
        <v>1.6666666666666667</v>
      </c>
    </row>
    <row r="309" spans="1:9" ht="17">
      <c r="A309" s="2" t="s">
        <v>260</v>
      </c>
      <c r="B309" s="2">
        <v>0.5</v>
      </c>
      <c r="F309" s="2">
        <v>400</v>
      </c>
      <c r="H309" s="2">
        <f t="shared" si="20"/>
        <v>3.3333333333333335</v>
      </c>
      <c r="I309" s="2">
        <f t="shared" si="21"/>
        <v>1.6666666666666667</v>
      </c>
    </row>
    <row r="310" spans="1:9" ht="17">
      <c r="A310" s="2" t="s">
        <v>261</v>
      </c>
      <c r="B310" s="2">
        <v>0.5</v>
      </c>
      <c r="F310" s="2">
        <v>400</v>
      </c>
      <c r="H310" s="2">
        <f t="shared" si="20"/>
        <v>3.3333333333333335</v>
      </c>
      <c r="I310" s="2">
        <f t="shared" si="21"/>
        <v>1.6666666666666667</v>
      </c>
    </row>
    <row r="311" spans="1:9" ht="17">
      <c r="A311" s="2" t="s">
        <v>262</v>
      </c>
      <c r="B311" s="2">
        <v>0.5</v>
      </c>
      <c r="F311" s="2">
        <v>400</v>
      </c>
      <c r="H311" s="2">
        <f t="shared" si="20"/>
        <v>3.3333333333333335</v>
      </c>
      <c r="I311" s="2">
        <f t="shared" si="21"/>
        <v>1.6666666666666667</v>
      </c>
    </row>
    <row r="312" spans="1:9" ht="17">
      <c r="A312" s="2" t="s">
        <v>263</v>
      </c>
      <c r="B312" s="2">
        <v>0.5</v>
      </c>
      <c r="F312" s="2">
        <v>400</v>
      </c>
      <c r="H312" s="2">
        <f t="shared" si="20"/>
        <v>3.3333333333333335</v>
      </c>
      <c r="I312" s="2">
        <f t="shared" si="21"/>
        <v>1.6666666666666667</v>
      </c>
    </row>
    <row r="313" spans="1:9" ht="17">
      <c r="A313" s="2" t="s">
        <v>264</v>
      </c>
      <c r="B313" s="2">
        <v>0.5</v>
      </c>
      <c r="F313" s="2">
        <v>400</v>
      </c>
      <c r="H313" s="2">
        <f t="shared" si="20"/>
        <v>3.3333333333333335</v>
      </c>
      <c r="I313" s="2">
        <f t="shared" si="21"/>
        <v>1.6666666666666667</v>
      </c>
    </row>
    <row r="314" spans="1:9" ht="17">
      <c r="A314" s="2" t="s">
        <v>265</v>
      </c>
      <c r="B314" s="2">
        <v>0.5</v>
      </c>
      <c r="F314" s="2">
        <v>400</v>
      </c>
      <c r="H314" s="2">
        <f t="shared" si="20"/>
        <v>3.3333333333333335</v>
      </c>
      <c r="I314" s="2">
        <f t="shared" si="21"/>
        <v>1.6666666666666667</v>
      </c>
    </row>
    <row r="315" spans="1:9" ht="17">
      <c r="A315" s="2" t="s">
        <v>266</v>
      </c>
      <c r="B315" s="2">
        <v>0.5</v>
      </c>
      <c r="F315" s="2">
        <v>400</v>
      </c>
      <c r="H315" s="2">
        <f t="shared" si="20"/>
        <v>3.3333333333333335</v>
      </c>
      <c r="I315" s="2">
        <f t="shared" si="21"/>
        <v>1.6666666666666667</v>
      </c>
    </row>
    <row r="316" spans="1:9" ht="18" thickBot="1">
      <c r="A316" s="2" t="s">
        <v>267</v>
      </c>
      <c r="B316" s="2">
        <v>0.5</v>
      </c>
      <c r="F316" s="2">
        <v>400</v>
      </c>
      <c r="H316" s="2">
        <f t="shared" si="20"/>
        <v>3.3333333333333335</v>
      </c>
      <c r="I316" s="2">
        <f t="shared" si="21"/>
        <v>1.6666666666666667</v>
      </c>
    </row>
    <row r="317" spans="1:9" ht="18" thickBot="1">
      <c r="H317" s="7" t="s">
        <v>32</v>
      </c>
      <c r="I317" s="8">
        <f>I285+I286+I287+I288+I289+I290+I291+I292+I293+I294+I295+I296+I297+I298+I299+I300+I301+I302+I303+I304+I305+I306+I307+I308+I309+I310+I311+I312+I313+I314+I315+I316</f>
        <v>53.333333333333314</v>
      </c>
    </row>
    <row r="321" spans="1:9" ht="17">
      <c r="A321" s="2" t="s">
        <v>268</v>
      </c>
      <c r="B321" s="2">
        <f>B322+B323+B324+B325+B326+B327+B328+B329</f>
        <v>12</v>
      </c>
      <c r="C321" s="2">
        <v>12</v>
      </c>
      <c r="D321" s="2">
        <v>12</v>
      </c>
      <c r="E321" s="2">
        <v>12</v>
      </c>
    </row>
    <row r="322" spans="1:9" ht="17">
      <c r="A322" s="2" t="s">
        <v>269</v>
      </c>
      <c r="B322" s="2">
        <v>1.5</v>
      </c>
      <c r="F322" s="2">
        <v>185</v>
      </c>
      <c r="H322" s="2">
        <f t="shared" ref="H322:H329" si="22">F322/G$5</f>
        <v>1.5416666666666667</v>
      </c>
      <c r="I322" s="2">
        <f t="shared" ref="I322:I329" si="23">H322*B322</f>
        <v>2.3125</v>
      </c>
    </row>
    <row r="323" spans="1:9" ht="17">
      <c r="A323" s="2" t="s">
        <v>270</v>
      </c>
      <c r="B323" s="2">
        <v>1.5</v>
      </c>
      <c r="F323" s="2">
        <v>1255</v>
      </c>
      <c r="H323" s="2">
        <f t="shared" si="22"/>
        <v>10.458333333333334</v>
      </c>
      <c r="I323" s="2">
        <f t="shared" si="23"/>
        <v>15.6875</v>
      </c>
    </row>
    <row r="324" spans="1:9" ht="17">
      <c r="A324" s="2" t="s">
        <v>271</v>
      </c>
      <c r="B324" s="2">
        <v>1.5</v>
      </c>
      <c r="F324" s="2">
        <v>1800</v>
      </c>
      <c r="H324" s="2">
        <f t="shared" si="22"/>
        <v>15</v>
      </c>
      <c r="I324" s="2">
        <f t="shared" si="23"/>
        <v>22.5</v>
      </c>
    </row>
    <row r="325" spans="1:9" ht="17">
      <c r="A325" s="2" t="s">
        <v>272</v>
      </c>
      <c r="B325" s="2">
        <v>1.5</v>
      </c>
      <c r="F325" s="2">
        <v>1800</v>
      </c>
      <c r="H325" s="2">
        <f t="shared" si="22"/>
        <v>15</v>
      </c>
      <c r="I325" s="2">
        <f t="shared" si="23"/>
        <v>22.5</v>
      </c>
    </row>
    <row r="326" spans="1:9" ht="17">
      <c r="A326" s="2" t="s">
        <v>273</v>
      </c>
      <c r="B326" s="2">
        <v>1.5</v>
      </c>
      <c r="F326" s="2">
        <v>1100</v>
      </c>
      <c r="H326" s="2">
        <f t="shared" si="22"/>
        <v>9.1666666666666661</v>
      </c>
      <c r="I326" s="2">
        <f t="shared" si="23"/>
        <v>13.75</v>
      </c>
    </row>
    <row r="327" spans="1:9" ht="17">
      <c r="A327" s="2" t="s">
        <v>274</v>
      </c>
      <c r="B327" s="2">
        <v>1.5</v>
      </c>
      <c r="F327" s="2">
        <v>1750</v>
      </c>
      <c r="H327" s="2">
        <f t="shared" si="22"/>
        <v>14.583333333333334</v>
      </c>
      <c r="I327" s="2">
        <f t="shared" si="23"/>
        <v>21.875</v>
      </c>
    </row>
    <row r="328" spans="1:9" ht="17">
      <c r="A328" s="2" t="s">
        <v>275</v>
      </c>
      <c r="B328" s="2">
        <v>1.5</v>
      </c>
      <c r="F328" s="2">
        <v>80</v>
      </c>
      <c r="H328" s="2">
        <f t="shared" si="22"/>
        <v>0.66666666666666663</v>
      </c>
      <c r="I328" s="2">
        <f t="shared" si="23"/>
        <v>1</v>
      </c>
    </row>
    <row r="329" spans="1:9" ht="18" thickBot="1">
      <c r="A329" s="2" t="s">
        <v>276</v>
      </c>
      <c r="B329" s="2">
        <v>1.5</v>
      </c>
      <c r="F329" s="2">
        <v>1900</v>
      </c>
      <c r="H329" s="2">
        <f t="shared" si="22"/>
        <v>15.833333333333334</v>
      </c>
      <c r="I329" s="2">
        <f t="shared" si="23"/>
        <v>23.75</v>
      </c>
    </row>
    <row r="330" spans="1:9" ht="18" thickBot="1">
      <c r="H330" s="7" t="s">
        <v>32</v>
      </c>
      <c r="I330" s="8">
        <f>I322+I323+I324+I325+I326+I327+I328+I329</f>
        <v>123.375</v>
      </c>
    </row>
    <row r="331" spans="1:9" s="3" customFormat="1" ht="17" thickBot="1"/>
    <row r="332" spans="1:9" ht="18" thickBot="1">
      <c r="H332" s="13" t="s">
        <v>329</v>
      </c>
      <c r="I332" s="14">
        <f>I25+I44+I123+I142+I191+I214+I222+I244+I252+I280+I317+I330</f>
        <v>1877.6749999999993</v>
      </c>
    </row>
    <row r="333" spans="1:9" s="3" customFormat="1"/>
    <row r="336" spans="1:9" ht="15" customHeight="1">
      <c r="A336" s="15" t="s">
        <v>331</v>
      </c>
      <c r="B336" s="15"/>
      <c r="C336" s="15"/>
      <c r="D336" s="15"/>
      <c r="E336" s="15"/>
    </row>
    <row r="337" spans="1:9" ht="15" customHeight="1">
      <c r="C337" s="15" t="s">
        <v>277</v>
      </c>
      <c r="D337" s="15"/>
      <c r="E337" s="15"/>
    </row>
    <row r="338" spans="1:9" ht="34">
      <c r="A338" s="2" t="s">
        <v>1</v>
      </c>
      <c r="B338" s="2" t="s">
        <v>278</v>
      </c>
      <c r="C338" s="2" t="s">
        <v>3</v>
      </c>
      <c r="D338" s="2" t="s">
        <v>4</v>
      </c>
      <c r="E338" s="2" t="s">
        <v>5</v>
      </c>
      <c r="F338" s="2" t="s">
        <v>279</v>
      </c>
    </row>
    <row r="339" spans="1:9" ht="17">
      <c r="A339" s="2" t="s">
        <v>280</v>
      </c>
    </row>
    <row r="340" spans="1:9" ht="17">
      <c r="A340" s="2" t="s">
        <v>281</v>
      </c>
      <c r="B340" s="2">
        <v>0.33300000000000002</v>
      </c>
      <c r="C340" s="2" t="s">
        <v>282</v>
      </c>
      <c r="D340" s="2" t="s">
        <v>282</v>
      </c>
      <c r="E340" s="2">
        <v>1</v>
      </c>
      <c r="F340" s="2">
        <v>12000</v>
      </c>
      <c r="H340" s="2">
        <f t="shared" ref="H340:H347" si="24">F340/G$5</f>
        <v>100</v>
      </c>
      <c r="I340" s="2">
        <f>H340*B340</f>
        <v>33.300000000000004</v>
      </c>
    </row>
    <row r="341" spans="1:9" ht="17">
      <c r="A341" s="2" t="s">
        <v>283</v>
      </c>
      <c r="B341" s="2">
        <v>3</v>
      </c>
      <c r="C341" s="2" t="s">
        <v>284</v>
      </c>
      <c r="D341" s="2" t="s">
        <v>284</v>
      </c>
      <c r="E341" s="2" t="s">
        <v>285</v>
      </c>
      <c r="F341" s="2">
        <v>3000</v>
      </c>
      <c r="H341" s="2">
        <f t="shared" si="24"/>
        <v>25</v>
      </c>
      <c r="I341" s="2">
        <f>H341*B341</f>
        <v>75</v>
      </c>
    </row>
    <row r="342" spans="1:9" ht="17">
      <c r="A342" s="2" t="s">
        <v>286</v>
      </c>
      <c r="B342" s="2">
        <v>3</v>
      </c>
      <c r="C342" s="2" t="s">
        <v>284</v>
      </c>
      <c r="D342" s="2" t="s">
        <v>287</v>
      </c>
      <c r="E342" s="2" t="s">
        <v>287</v>
      </c>
      <c r="F342" s="2">
        <v>1000</v>
      </c>
      <c r="H342" s="2">
        <f t="shared" si="24"/>
        <v>8.3333333333333339</v>
      </c>
      <c r="I342" s="2">
        <f t="shared" ref="I342:I347" si="25">H342*B342</f>
        <v>25</v>
      </c>
    </row>
    <row r="343" spans="1:9" ht="17">
      <c r="A343" s="2" t="s">
        <v>288</v>
      </c>
      <c r="B343" s="2">
        <v>12</v>
      </c>
      <c r="C343" s="2" t="s">
        <v>289</v>
      </c>
      <c r="D343" s="2" t="s">
        <v>289</v>
      </c>
      <c r="E343" s="2" t="s">
        <v>289</v>
      </c>
      <c r="F343" s="2">
        <v>100</v>
      </c>
      <c r="H343" s="2">
        <f t="shared" si="24"/>
        <v>0.83333333333333337</v>
      </c>
      <c r="I343" s="2">
        <f t="shared" si="25"/>
        <v>10</v>
      </c>
    </row>
    <row r="344" spans="1:9" ht="34">
      <c r="A344" s="2" t="s">
        <v>290</v>
      </c>
      <c r="B344" s="2">
        <v>1</v>
      </c>
      <c r="C344" s="2" t="s">
        <v>291</v>
      </c>
      <c r="D344" s="2" t="s">
        <v>291</v>
      </c>
      <c r="E344" s="2" t="s">
        <v>284</v>
      </c>
      <c r="F344" s="2">
        <v>300</v>
      </c>
      <c r="H344" s="2">
        <f t="shared" si="24"/>
        <v>2.5</v>
      </c>
      <c r="I344" s="2">
        <f t="shared" si="25"/>
        <v>2.5</v>
      </c>
    </row>
    <row r="345" spans="1:9" ht="17">
      <c r="A345" s="2" t="s">
        <v>292</v>
      </c>
      <c r="B345" s="2">
        <v>2</v>
      </c>
      <c r="C345" s="2" t="s">
        <v>284</v>
      </c>
      <c r="D345" s="2" t="s">
        <v>284</v>
      </c>
      <c r="E345" s="2" t="s">
        <v>287</v>
      </c>
      <c r="F345" s="2">
        <v>2500</v>
      </c>
      <c r="H345" s="2">
        <f t="shared" si="24"/>
        <v>20.833333333333332</v>
      </c>
      <c r="I345" s="2">
        <f t="shared" si="25"/>
        <v>41.666666666666664</v>
      </c>
    </row>
    <row r="346" spans="1:9" ht="17">
      <c r="A346" s="2" t="s">
        <v>293</v>
      </c>
      <c r="B346" s="2">
        <v>3</v>
      </c>
      <c r="C346" s="2" t="s">
        <v>287</v>
      </c>
      <c r="D346" s="2" t="s">
        <v>287</v>
      </c>
      <c r="E346" s="2" t="s">
        <v>294</v>
      </c>
      <c r="F346" s="2">
        <v>100</v>
      </c>
      <c r="H346" s="2">
        <f t="shared" si="24"/>
        <v>0.83333333333333337</v>
      </c>
      <c r="I346" s="2">
        <f t="shared" si="25"/>
        <v>2.5</v>
      </c>
    </row>
    <row r="347" spans="1:9" ht="18" thickBot="1">
      <c r="A347" s="2" t="s">
        <v>295</v>
      </c>
      <c r="B347" s="2">
        <v>2</v>
      </c>
      <c r="C347" s="2" t="s">
        <v>284</v>
      </c>
      <c r="D347" s="2" t="s">
        <v>284</v>
      </c>
      <c r="E347" s="2" t="s">
        <v>287</v>
      </c>
      <c r="F347" s="2">
        <v>1500</v>
      </c>
      <c r="H347" s="2">
        <f t="shared" si="24"/>
        <v>12.5</v>
      </c>
      <c r="I347" s="2">
        <f t="shared" si="25"/>
        <v>25</v>
      </c>
    </row>
    <row r="348" spans="1:9" ht="18" thickBot="1">
      <c r="H348" s="13" t="s">
        <v>328</v>
      </c>
      <c r="I348" s="14">
        <f>I340+I341+I342+I343+I344+I345+I346+I347</f>
        <v>214.96666666666667</v>
      </c>
    </row>
    <row r="352" spans="1:9" ht="15" customHeight="1">
      <c r="A352" s="15" t="s">
        <v>330</v>
      </c>
      <c r="B352" s="15"/>
      <c r="C352" s="15"/>
      <c r="D352" s="15"/>
      <c r="E352" s="15"/>
    </row>
    <row r="353" spans="1:9" ht="13.25" customHeight="1">
      <c r="C353" s="15" t="s">
        <v>277</v>
      </c>
      <c r="D353" s="15"/>
      <c r="E353" s="15"/>
    </row>
    <row r="354" spans="1:9" ht="51">
      <c r="A354" s="2" t="s">
        <v>1</v>
      </c>
      <c r="B354" s="2" t="s">
        <v>296</v>
      </c>
      <c r="C354" s="2" t="s">
        <v>3</v>
      </c>
      <c r="D354" s="2" t="s">
        <v>4</v>
      </c>
      <c r="E354" s="2" t="s">
        <v>5</v>
      </c>
      <c r="F354" s="2" t="s">
        <v>279</v>
      </c>
    </row>
    <row r="355" spans="1:9" ht="17">
      <c r="A355" s="2" t="s">
        <v>297</v>
      </c>
    </row>
    <row r="356" spans="1:9" ht="34">
      <c r="A356" s="2" t="s">
        <v>319</v>
      </c>
      <c r="B356" s="2">
        <v>1</v>
      </c>
      <c r="C356" s="2">
        <v>1</v>
      </c>
      <c r="D356" s="2">
        <v>1</v>
      </c>
      <c r="E356" s="2">
        <v>1</v>
      </c>
      <c r="F356" s="2">
        <v>45500</v>
      </c>
      <c r="H356" s="2">
        <f t="shared" ref="H356:H366" si="26">F356/G$5</f>
        <v>379.16666666666669</v>
      </c>
      <c r="I356" s="2">
        <f t="shared" ref="I356:I366" si="27">H356*B356</f>
        <v>379.16666666666669</v>
      </c>
    </row>
    <row r="357" spans="1:9" ht="34">
      <c r="A357" s="2" t="s">
        <v>320</v>
      </c>
      <c r="B357" s="2" t="s">
        <v>298</v>
      </c>
      <c r="C357" s="2">
        <v>100</v>
      </c>
      <c r="D357" s="2">
        <v>100</v>
      </c>
      <c r="E357" s="2">
        <v>100</v>
      </c>
      <c r="F357" s="2">
        <v>5.42</v>
      </c>
      <c r="H357" s="2">
        <f t="shared" si="26"/>
        <v>4.5166666666666667E-2</v>
      </c>
      <c r="I357" s="2">
        <f t="shared" si="27"/>
        <v>4.5166666666666666</v>
      </c>
    </row>
    <row r="358" spans="1:9" ht="34">
      <c r="A358" s="2" t="s">
        <v>321</v>
      </c>
      <c r="B358" s="2" t="s">
        <v>299</v>
      </c>
      <c r="C358" s="2">
        <v>6</v>
      </c>
      <c r="D358" s="2">
        <v>6</v>
      </c>
      <c r="E358" s="2">
        <v>6</v>
      </c>
      <c r="F358" s="2">
        <v>2000</v>
      </c>
      <c r="H358" s="2">
        <f t="shared" si="26"/>
        <v>16.666666666666668</v>
      </c>
      <c r="I358" s="2">
        <f t="shared" si="27"/>
        <v>100</v>
      </c>
    </row>
    <row r="359" spans="1:9" ht="34">
      <c r="A359" s="2" t="s">
        <v>322</v>
      </c>
      <c r="B359" s="2">
        <v>1.2</v>
      </c>
      <c r="C359" s="2">
        <v>100</v>
      </c>
      <c r="D359" s="2">
        <v>100</v>
      </c>
      <c r="E359" s="2">
        <v>100</v>
      </c>
      <c r="F359" s="2">
        <v>6900</v>
      </c>
      <c r="H359" s="2">
        <f t="shared" si="26"/>
        <v>57.5</v>
      </c>
      <c r="I359" s="2">
        <f t="shared" si="27"/>
        <v>69</v>
      </c>
    </row>
    <row r="360" spans="1:9" ht="34">
      <c r="A360" s="2" t="s">
        <v>300</v>
      </c>
      <c r="B360" s="2">
        <v>36</v>
      </c>
      <c r="C360" s="2">
        <v>36</v>
      </c>
      <c r="D360" s="2">
        <v>36</v>
      </c>
      <c r="E360" s="2">
        <v>36</v>
      </c>
      <c r="F360" s="2">
        <v>30</v>
      </c>
      <c r="H360" s="2">
        <f t="shared" si="26"/>
        <v>0.25</v>
      </c>
      <c r="I360" s="2">
        <f t="shared" si="27"/>
        <v>9</v>
      </c>
    </row>
    <row r="361" spans="1:9" ht="34">
      <c r="A361" s="2" t="s">
        <v>301</v>
      </c>
      <c r="B361" s="2">
        <v>36</v>
      </c>
      <c r="C361" s="2">
        <v>36</v>
      </c>
      <c r="D361" s="2">
        <v>36</v>
      </c>
      <c r="E361" s="2">
        <v>36</v>
      </c>
      <c r="F361" s="2">
        <v>190</v>
      </c>
      <c r="H361" s="2">
        <f t="shared" si="26"/>
        <v>1.5833333333333333</v>
      </c>
      <c r="I361" s="2">
        <f t="shared" si="27"/>
        <v>57</v>
      </c>
    </row>
    <row r="362" spans="1:9" ht="17">
      <c r="A362" s="2" t="s">
        <v>323</v>
      </c>
      <c r="B362" s="2">
        <v>24</v>
      </c>
      <c r="C362" s="2">
        <v>24</v>
      </c>
      <c r="D362" s="2">
        <v>24</v>
      </c>
      <c r="E362" s="2">
        <v>24</v>
      </c>
      <c r="F362" s="2">
        <v>7</v>
      </c>
      <c r="H362" s="2">
        <f t="shared" si="26"/>
        <v>5.8333333333333334E-2</v>
      </c>
      <c r="I362" s="2">
        <f t="shared" si="27"/>
        <v>1.4</v>
      </c>
    </row>
    <row r="363" spans="1:9" ht="34">
      <c r="A363" s="2" t="s">
        <v>324</v>
      </c>
      <c r="B363" s="2">
        <v>600</v>
      </c>
      <c r="C363" s="2">
        <v>600</v>
      </c>
      <c r="D363" s="2">
        <v>600</v>
      </c>
      <c r="E363" s="2">
        <v>600</v>
      </c>
      <c r="F363" s="2">
        <v>5.42</v>
      </c>
      <c r="H363" s="2">
        <f t="shared" si="26"/>
        <v>4.5166666666666667E-2</v>
      </c>
      <c r="I363" s="2">
        <f t="shared" si="27"/>
        <v>27.1</v>
      </c>
    </row>
    <row r="364" spans="1:9" ht="17">
      <c r="A364" s="2" t="s">
        <v>302</v>
      </c>
      <c r="B364" s="2">
        <v>744</v>
      </c>
      <c r="C364" s="2">
        <v>744</v>
      </c>
      <c r="D364" s="2">
        <v>744</v>
      </c>
      <c r="E364" s="2">
        <v>744</v>
      </c>
      <c r="F364" s="2">
        <v>35</v>
      </c>
      <c r="H364" s="2">
        <f t="shared" si="26"/>
        <v>0.29166666666666669</v>
      </c>
      <c r="I364" s="2">
        <f t="shared" si="27"/>
        <v>217</v>
      </c>
    </row>
    <row r="365" spans="1:9" ht="51">
      <c r="A365" s="2" t="s">
        <v>325</v>
      </c>
      <c r="B365" s="2">
        <v>0.2</v>
      </c>
      <c r="C365" s="2">
        <v>0.2</v>
      </c>
      <c r="D365" s="2">
        <v>0.2</v>
      </c>
      <c r="E365" s="2">
        <v>0.2</v>
      </c>
      <c r="F365" s="2">
        <v>2000000</v>
      </c>
      <c r="H365" s="2">
        <f t="shared" si="26"/>
        <v>16666.666666666668</v>
      </c>
      <c r="I365" s="2">
        <f t="shared" si="27"/>
        <v>3333.3333333333339</v>
      </c>
    </row>
    <row r="366" spans="1:9" ht="35" thickBot="1">
      <c r="A366" s="2" t="s">
        <v>303</v>
      </c>
      <c r="B366" s="2">
        <v>720</v>
      </c>
      <c r="C366" s="2">
        <v>720</v>
      </c>
      <c r="D366" s="2">
        <v>360</v>
      </c>
      <c r="E366" s="2">
        <v>0</v>
      </c>
      <c r="F366" s="2">
        <v>60</v>
      </c>
      <c r="H366" s="2">
        <f t="shared" si="26"/>
        <v>0.5</v>
      </c>
      <c r="I366" s="2">
        <f t="shared" si="27"/>
        <v>360</v>
      </c>
    </row>
    <row r="367" spans="1:9" ht="18" thickBot="1">
      <c r="H367" s="13" t="s">
        <v>327</v>
      </c>
      <c r="I367" s="14">
        <f>I356+I357+I358+I359+I360+I361+I362+I363+I378+I364+I365+I366</f>
        <v>4557.5166666666673</v>
      </c>
    </row>
    <row r="368" spans="1:9" ht="17" thickBot="1"/>
    <row r="369" spans="1:9" ht="18" thickBot="1">
      <c r="H369" s="9" t="s">
        <v>304</v>
      </c>
      <c r="I369" s="10">
        <f>I332+I348+I367</f>
        <v>6650.1583333333328</v>
      </c>
    </row>
    <row r="373" spans="1:9" ht="15" customHeight="1">
      <c r="A373" s="15" t="s">
        <v>305</v>
      </c>
      <c r="B373" s="15"/>
      <c r="C373" s="15"/>
      <c r="D373" s="15"/>
      <c r="E373" s="15"/>
    </row>
    <row r="374" spans="1:9" ht="13.25" customHeight="1">
      <c r="C374" s="16" t="s">
        <v>277</v>
      </c>
      <c r="D374" s="16"/>
      <c r="E374" s="16"/>
    </row>
    <row r="375" spans="1:9" ht="51">
      <c r="A375" s="2" t="s">
        <v>1</v>
      </c>
      <c r="B375" s="2" t="s">
        <v>296</v>
      </c>
      <c r="C375" s="2" t="s">
        <v>3</v>
      </c>
      <c r="D375" s="2" t="s">
        <v>4</v>
      </c>
      <c r="E375" s="2" t="s">
        <v>5</v>
      </c>
      <c r="F375" s="2" t="s">
        <v>279</v>
      </c>
    </row>
    <row r="376" spans="1:9" ht="17">
      <c r="A376" s="2" t="s">
        <v>326</v>
      </c>
      <c r="B376" s="2">
        <f>B377+B378+B379+B380+B381+B382+B383+B384+B385</f>
        <v>100</v>
      </c>
      <c r="C376" s="2">
        <v>100</v>
      </c>
      <c r="D376" s="2">
        <v>100</v>
      </c>
      <c r="E376" s="2">
        <v>100</v>
      </c>
    </row>
    <row r="377" spans="1:9" ht="34">
      <c r="A377" s="2" t="s">
        <v>306</v>
      </c>
      <c r="B377" s="2">
        <v>10</v>
      </c>
    </row>
    <row r="378" spans="1:9" ht="17">
      <c r="A378" s="2" t="s">
        <v>307</v>
      </c>
      <c r="B378" s="2">
        <v>10</v>
      </c>
    </row>
    <row r="379" spans="1:9" ht="17">
      <c r="A379" s="2" t="s">
        <v>308</v>
      </c>
      <c r="B379" s="2">
        <v>10</v>
      </c>
    </row>
    <row r="380" spans="1:9" ht="17">
      <c r="A380" s="2" t="s">
        <v>309</v>
      </c>
      <c r="B380" s="2">
        <v>10</v>
      </c>
    </row>
    <row r="381" spans="1:9" ht="17">
      <c r="A381" s="2" t="s">
        <v>310</v>
      </c>
      <c r="B381" s="2">
        <v>10</v>
      </c>
    </row>
    <row r="382" spans="1:9" ht="17">
      <c r="A382" s="2" t="s">
        <v>311</v>
      </c>
      <c r="B382" s="2">
        <v>10</v>
      </c>
    </row>
    <row r="383" spans="1:9" ht="17">
      <c r="A383" s="2" t="s">
        <v>312</v>
      </c>
      <c r="B383" s="2">
        <v>10</v>
      </c>
    </row>
    <row r="384" spans="1:9" ht="68">
      <c r="A384" s="2" t="s">
        <v>313</v>
      </c>
      <c r="B384" s="2">
        <v>20</v>
      </c>
    </row>
    <row r="385" spans="1:10" ht="35" thickBot="1">
      <c r="A385" s="2" t="s">
        <v>314</v>
      </c>
      <c r="B385" s="2">
        <v>10</v>
      </c>
    </row>
    <row r="386" spans="1:10" ht="18" thickBot="1">
      <c r="H386" s="13" t="s">
        <v>315</v>
      </c>
      <c r="I386" s="14">
        <f>I369*(B376/100)</f>
        <v>6650.1583333333328</v>
      </c>
    </row>
    <row r="387" spans="1:10" ht="17" thickBot="1"/>
    <row r="388" spans="1:10" ht="18" thickBot="1">
      <c r="H388" s="9" t="s">
        <v>316</v>
      </c>
      <c r="I388" s="10">
        <f>I369+I386</f>
        <v>13300.316666666666</v>
      </c>
      <c r="J388" s="18" t="s">
        <v>333</v>
      </c>
    </row>
    <row r="389" spans="1:10" ht="18" thickBot="1">
      <c r="I389" s="20">
        <f>I388/12</f>
        <v>1108.3597222222222</v>
      </c>
      <c r="J389" s="18" t="s">
        <v>334</v>
      </c>
    </row>
    <row r="390" spans="1:10" ht="18" thickBot="1">
      <c r="I390" s="19">
        <f>I388/365</f>
        <v>36.439223744292235</v>
      </c>
      <c r="J390" s="18" t="s">
        <v>335</v>
      </c>
    </row>
    <row r="392" spans="1:10" ht="136">
      <c r="G392" s="4" t="s">
        <v>317</v>
      </c>
      <c r="I392" s="4" t="s">
        <v>318</v>
      </c>
    </row>
    <row r="393" spans="1:10">
      <c r="G393" s="6">
        <v>176</v>
      </c>
      <c r="I393" s="5">
        <f>I388/12/G393</f>
        <v>6.2974984217171714</v>
      </c>
    </row>
  </sheetData>
  <mergeCells count="8">
    <mergeCell ref="C353:E353"/>
    <mergeCell ref="A373:E373"/>
    <mergeCell ref="C374:E374"/>
    <mergeCell ref="A2:E2"/>
    <mergeCell ref="C3:E3"/>
    <mergeCell ref="A336:E336"/>
    <mergeCell ref="C337:E337"/>
    <mergeCell ref="A352:E35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19</cp:revision>
  <dcterms:created xsi:type="dcterms:W3CDTF">2020-07-23T11:09:53Z</dcterms:created>
  <dcterms:modified xsi:type="dcterms:W3CDTF">2021-12-08T14:42:10Z</dcterms:modified>
  <dc:language>en-US</dc:language>
</cp:coreProperties>
</file>